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4235" windowHeight="7950"/>
  </bookViews>
  <sheets>
    <sheet name="Turkey" sheetId="8" r:id="rId1"/>
  </sheets>
  <calcPr calcId="145621"/>
</workbook>
</file>

<file path=xl/calcChain.xml><?xml version="1.0" encoding="utf-8"?>
<calcChain xmlns="http://schemas.openxmlformats.org/spreadsheetml/2006/main">
  <c r="M405" i="8" l="1"/>
  <c r="M404" i="8" s="1"/>
  <c r="L404" i="8"/>
  <c r="K404" i="8"/>
  <c r="J404" i="8"/>
  <c r="I364" i="8"/>
  <c r="I357" i="8" s="1"/>
  <c r="H364" i="8"/>
  <c r="G364" i="8"/>
  <c r="G357" i="8" s="1"/>
  <c r="F364" i="8"/>
  <c r="F357" i="8" s="1"/>
  <c r="E364" i="8"/>
  <c r="E357" i="8" s="1"/>
  <c r="H357" i="8"/>
  <c r="M320" i="8"/>
  <c r="L320" i="8"/>
  <c r="K320" i="8"/>
  <c r="J320" i="8"/>
  <c r="H320" i="8"/>
  <c r="G320" i="8"/>
  <c r="F320" i="8"/>
  <c r="E320" i="8"/>
  <c r="N313" i="8"/>
  <c r="M313" i="8"/>
  <c r="L313" i="8"/>
  <c r="K313" i="8"/>
  <c r="J313" i="8"/>
  <c r="N310" i="8"/>
  <c r="M310" i="8"/>
  <c r="L310" i="8"/>
  <c r="K310" i="8"/>
  <c r="J310" i="8"/>
  <c r="H310" i="8"/>
  <c r="G310" i="8"/>
  <c r="F310" i="8"/>
  <c r="E310" i="8"/>
  <c r="N309" i="8"/>
  <c r="N308" i="8"/>
  <c r="M306" i="8"/>
  <c r="L306" i="8"/>
  <c r="K306" i="8"/>
  <c r="J306" i="8"/>
  <c r="I306" i="8"/>
  <c r="I305" i="8" s="1"/>
  <c r="I304" i="8" s="1"/>
  <c r="I302" i="8" s="1"/>
  <c r="H306" i="8"/>
  <c r="G306" i="8"/>
  <c r="F306" i="8"/>
  <c r="E306" i="8"/>
  <c r="H290" i="8"/>
  <c r="H286" i="8" s="1"/>
  <c r="G290" i="8"/>
  <c r="I286" i="8"/>
  <c r="G286" i="8"/>
  <c r="F286" i="8"/>
  <c r="E286" i="8"/>
  <c r="H284" i="8"/>
  <c r="H280" i="8" s="1"/>
  <c r="G284" i="8"/>
  <c r="I280" i="8"/>
  <c r="I231" i="8"/>
  <c r="H231" i="8"/>
  <c r="G231" i="8"/>
  <c r="F231" i="8"/>
  <c r="E231" i="8"/>
  <c r="I29" i="8"/>
  <c r="H29" i="8"/>
  <c r="G29" i="8"/>
  <c r="F29" i="8"/>
  <c r="E29" i="8"/>
  <c r="E305" i="8" l="1"/>
  <c r="E304" i="8" s="1"/>
  <c r="E302" i="8" s="1"/>
  <c r="G305" i="8"/>
  <c r="G304" i="8" s="1"/>
  <c r="G302" i="8" s="1"/>
  <c r="F305" i="8"/>
  <c r="F304" i="8" s="1"/>
  <c r="F302" i="8" s="1"/>
  <c r="H305" i="8"/>
  <c r="H304" i="8" s="1"/>
  <c r="H302" i="8" s="1"/>
  <c r="N306" i="8"/>
  <c r="N305" i="8" s="1"/>
  <c r="N304" i="8" s="1"/>
  <c r="N302" i="8" s="1"/>
  <c r="J305" i="8"/>
  <c r="J304" i="8" s="1"/>
  <c r="J302" i="8" s="1"/>
  <c r="L305" i="8"/>
  <c r="L304" i="8" s="1"/>
  <c r="L302" i="8" s="1"/>
  <c r="K305" i="8"/>
  <c r="K304" i="8" s="1"/>
  <c r="K302" i="8" s="1"/>
  <c r="M305" i="8"/>
  <c r="M304" i="8" s="1"/>
  <c r="M302" i="8" s="1"/>
</calcChain>
</file>

<file path=xl/sharedStrings.xml><?xml version="1.0" encoding="utf-8"?>
<sst xmlns="http://schemas.openxmlformats.org/spreadsheetml/2006/main" count="750" uniqueCount="222">
  <si>
    <t>Table 1</t>
  </si>
  <si>
    <t>Table 2</t>
  </si>
  <si>
    <t>Value of transferable deposits</t>
  </si>
  <si>
    <t>Narrow money supply (M1)</t>
  </si>
  <si>
    <t>Used by banks</t>
  </si>
  <si>
    <t>Transferable balances held at the central bank</t>
  </si>
  <si>
    <t>required reserves</t>
  </si>
  <si>
    <t>free reserves</t>
  </si>
  <si>
    <t xml:space="preserve">intraday </t>
  </si>
  <si>
    <t>overnight</t>
  </si>
  <si>
    <t>longer refinancing operations</t>
  </si>
  <si>
    <t>Table 3</t>
  </si>
  <si>
    <t>Banks</t>
  </si>
  <si>
    <t>Institutions offering payment services to non-banks (total)</t>
  </si>
  <si>
    <t>Table 4</t>
  </si>
  <si>
    <t>Payment card functions and accepting devices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</si>
  <si>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</si>
  <si>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</si>
  <si>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</si>
  <si>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</si>
  <si>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</si>
  <si>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</si>
  <si>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</si>
  <si>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</si>
  <si>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</si>
  <si>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</si>
  <si>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</si>
  <si>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</si>
  <si>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</si>
  <si>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</si>
  <si>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</si>
  <si>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</si>
  <si>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</si>
  <si>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</si>
  <si>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</si>
  <si>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</si>
  <si>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</si>
  <si>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</si>
  <si>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</si>
  <si>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</si>
  <si>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</si>
  <si>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Members</t>
  </si>
  <si>
    <t>of which: live</t>
  </si>
  <si>
    <t>Sub-members</t>
  </si>
  <si>
    <t>Participants</t>
  </si>
  <si>
    <t>Total users</t>
  </si>
  <si>
    <t>Total messages sent</t>
  </si>
  <si>
    <t>of which:</t>
  </si>
  <si>
    <t>category I</t>
  </si>
  <si>
    <t>category II</t>
  </si>
  <si>
    <t>Total messages received</t>
  </si>
  <si>
    <t>Domestic traffic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</si>
  <si>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</si>
  <si>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</si>
  <si>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</si>
  <si>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</si>
  <si>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</si>
  <si>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</si>
  <si>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</si>
  <si>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</si>
  <si>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</si>
  <si>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</si>
  <si>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</si>
  <si>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</si>
  <si>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</si>
  <si>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</si>
  <si>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</si>
  <si>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</si>
  <si>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>financial options</t>
  </si>
  <si>
    <t>commodity futures</t>
  </si>
  <si>
    <t>commodity options</t>
  </si>
  <si>
    <t>other commodity derivatives</t>
  </si>
  <si>
    <t>Total contracts and transactions cleared</t>
  </si>
  <si>
    <t>OTC derivatives contracts cleared</t>
  </si>
  <si>
    <t>Table 15</t>
  </si>
  <si>
    <t>Number of direct participants in CSDs</t>
  </si>
  <si>
    <t>Securities held on accounts at CSDs</t>
  </si>
  <si>
    <t>Total securities held</t>
  </si>
  <si>
    <t>Other</t>
  </si>
  <si>
    <t xml:space="preserve">SWIFT </t>
  </si>
  <si>
    <t>Message flows to/from domestic users</t>
  </si>
  <si>
    <t xml:space="preserve">Participation by domestic institutions </t>
  </si>
  <si>
    <t>DC/USD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</si>
  <si>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</si>
  <si>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</si>
  <si>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</si>
  <si>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</si>
  <si>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</si>
  <si>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</si>
  <si>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Number, End-of-year</t>
  </si>
  <si>
    <t>Branches or offices</t>
  </si>
  <si>
    <t>Institutions</t>
  </si>
  <si>
    <t>Number, Year total</t>
  </si>
  <si>
    <t>Per cent, Year total</t>
  </si>
  <si>
    <t xml:space="preserve">  short-term paper</t>
  </si>
  <si>
    <t xml:space="preserve">  bonds</t>
  </si>
  <si>
    <t>central securities depositories (CSDs)</t>
  </si>
  <si>
    <t>Year average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</si>
  <si>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</si>
  <si>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</si>
  <si>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</si>
  <si>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</si>
  <si>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</si>
  <si>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</si>
  <si>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</si>
  <si>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Number&amp;Value, Year total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</si>
  <si>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</si>
  <si>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</si>
  <si>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</si>
  <si>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</si>
  <si>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</si>
  <si>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</si>
  <si>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</si>
  <si>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</si>
  <si>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</si>
  <si>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</si>
  <si>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Number&amp;Value, End-of-year</t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</si>
  <si>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</si>
  <si>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</si>
  <si>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</si>
  <si>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</si>
  <si>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</si>
  <si>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</si>
  <si>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</si>
  <si>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</si>
  <si>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</si>
  <si>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>N/A</t>
  </si>
  <si>
    <t>GDP</t>
  </si>
  <si>
    <t>GDP per capita</t>
  </si>
  <si>
    <t xml:space="preserve">Consumer price inflation </t>
  </si>
  <si>
    <t>Accounts (thousands)</t>
  </si>
  <si>
    <t>Cards issued in the country (thousands)</t>
  </si>
  <si>
    <t>TIC-RTGS</t>
  </si>
  <si>
    <t>BKM</t>
  </si>
  <si>
    <t>ICH</t>
  </si>
  <si>
    <t xml:space="preserve">Total transactions sent </t>
  </si>
  <si>
    <t>Istanbul Stock Exchange</t>
  </si>
  <si>
    <t>Turkish Derivatives Exchange</t>
  </si>
  <si>
    <t>(thousands)</t>
  </si>
  <si>
    <t>Number (thousands)</t>
  </si>
  <si>
    <t xml:space="preserve">nap </t>
  </si>
  <si>
    <t xml:space="preserve">financial futures </t>
  </si>
  <si>
    <t xml:space="preserve">commodity futures </t>
  </si>
  <si>
    <t>TAKASBANK</t>
  </si>
  <si>
    <t xml:space="preserve">central bank </t>
  </si>
  <si>
    <t>other (brokerage houses)</t>
  </si>
  <si>
    <t>bank</t>
  </si>
  <si>
    <t xml:space="preserve">Contracts and transactions cleared </t>
  </si>
  <si>
    <t>Number contracts / transactions (thousands)</t>
  </si>
  <si>
    <t xml:space="preserve">Securities transactions cleared </t>
  </si>
  <si>
    <t>debt securities:</t>
  </si>
  <si>
    <t>Outright Purchases and Sales Market</t>
  </si>
  <si>
    <t xml:space="preserve">  bonds (corporate bonds) </t>
  </si>
  <si>
    <t xml:space="preserve">  government bonds (T-Bills, G-Bonds):</t>
  </si>
  <si>
    <t>Repo-Reverse Repo Market</t>
  </si>
  <si>
    <r>
      <t xml:space="preserve">  short-term paper: </t>
    </r>
    <r>
      <rPr>
        <i/>
        <sz val="10"/>
        <color indexed="10"/>
        <rFont val="Arial"/>
        <family val="2"/>
        <charset val="162"/>
      </rPr>
      <t>Kısa Vadeli Borçlanma Senetleri</t>
    </r>
  </si>
  <si>
    <r>
      <t xml:space="preserve">  bonds: </t>
    </r>
    <r>
      <rPr>
        <i/>
        <sz val="10"/>
        <color indexed="10"/>
        <rFont val="Arial"/>
        <family val="2"/>
        <charset val="162"/>
      </rPr>
      <t>Bono</t>
    </r>
  </si>
  <si>
    <r>
      <t>Exchange-traded derivatives contracts cleared</t>
    </r>
    <r>
      <rPr>
        <sz val="8"/>
        <rFont val="Arial"/>
        <family val="2"/>
        <charset val="162"/>
      </rPr>
      <t xml:space="preserve"> </t>
    </r>
    <r>
      <rPr>
        <sz val="10"/>
        <rFont val="Arial"/>
        <family val="2"/>
      </rPr>
      <t/>
    </r>
  </si>
  <si>
    <t xml:space="preserve">financial futures: </t>
  </si>
  <si>
    <t>other financial derivatives</t>
  </si>
  <si>
    <t>Number, End-of-year:</t>
  </si>
  <si>
    <t>central  securities depositories</t>
  </si>
  <si>
    <t>other(brokerage houses and instititutional investors for non-fungible custody)</t>
  </si>
  <si>
    <t>other(private pension companies for private pension fund custody)</t>
  </si>
  <si>
    <t>CRA (Central Registry Agency)</t>
  </si>
  <si>
    <t>TIC-ESTS</t>
  </si>
  <si>
    <t>Number of securities (ISIN basis/millions)</t>
  </si>
  <si>
    <t xml:space="preserve">Number&amp;Value, End-of-year </t>
  </si>
  <si>
    <t>12,217,87</t>
  </si>
  <si>
    <t xml:space="preserve">equity (non-fungible) </t>
  </si>
  <si>
    <t>other(private pension funds)</t>
  </si>
  <si>
    <t xml:space="preserve">Number of securities (thousands) </t>
  </si>
  <si>
    <t>Number of securities (thousands)</t>
  </si>
  <si>
    <t>Data Tables for Knowledge-Sharing Platform</t>
  </si>
  <si>
    <t>N/A: Not available.</t>
  </si>
  <si>
    <t>TURKEY</t>
  </si>
  <si>
    <t>Value (Current DC million)</t>
  </si>
  <si>
    <t>Value (Current DC billion)</t>
  </si>
  <si>
    <r>
      <t>Current DC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  <charset val="162"/>
      </rPr>
      <t xml:space="preserve"> billion</t>
    </r>
  </si>
  <si>
    <t>Official Exchange rate (DC/USD)</t>
  </si>
  <si>
    <t>DC billion, End-of-year</t>
  </si>
  <si>
    <t>Used by non-banks</t>
  </si>
  <si>
    <t>DC million, End-of-year</t>
  </si>
  <si>
    <t>Number (thousand), End-of-year</t>
  </si>
  <si>
    <t>Accounts held by non-banks</t>
  </si>
  <si>
    <t>Number of transactions (million)</t>
  </si>
  <si>
    <t>Population</t>
  </si>
  <si>
    <r>
      <t>Transferable balances held at other banks</t>
    </r>
    <r>
      <rPr>
        <vertAlign val="superscript"/>
        <sz val="10"/>
        <color indexed="8"/>
        <rFont val="Arial"/>
        <family val="2"/>
      </rPr>
      <t>2</t>
    </r>
  </si>
  <si>
    <r>
      <t>Credit extended by the central bank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  <charset val="162"/>
      </rPr>
      <t>:</t>
    </r>
  </si>
  <si>
    <t>DC million, Year total</t>
  </si>
  <si>
    <r>
      <t>Other institutions offering payment services to non-banks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</si>
  <si>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PTT, Turkish postal organisation.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</si>
  <si>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Due from banks-domestic, due from banks abroad (sight free accounts), due from interbank market.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</si>
  <si>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Represents yearly average. A negative sign indicates overall liquidity absorbing operations.</t>
    </r>
  </si>
  <si>
    <r>
      <t>category I</t>
    </r>
    <r>
      <rPr>
        <i/>
        <vertAlign val="superscript"/>
        <sz val="10"/>
        <rFont val="Arial"/>
        <family val="2"/>
      </rPr>
      <t>5</t>
    </r>
  </si>
  <si>
    <r>
      <t>category II</t>
    </r>
    <r>
      <rPr>
        <i/>
        <vertAlign val="superscript"/>
        <sz val="10"/>
        <rFont val="Arial"/>
        <family val="2"/>
      </rPr>
      <t>6</t>
    </r>
  </si>
  <si>
    <r>
      <t>other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</si>
  <si>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Warrants</t>
    </r>
  </si>
  <si>
    <r>
      <t>other</t>
    </r>
    <r>
      <rPr>
        <vertAlign val="superscript"/>
        <sz val="10"/>
        <rFont val="Arial"/>
        <family val="2"/>
      </rPr>
      <t>8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</si>
  <si>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Futures contracts. Number represents the number of underlying assets.</t>
    </r>
  </si>
  <si>
    <r>
      <t xml:space="preserve">other </t>
    </r>
    <r>
      <rPr>
        <i/>
        <sz val="10"/>
        <rFont val="Arial"/>
        <family val="2"/>
        <charset val="162"/>
      </rPr>
      <t>(exchange traded funds)</t>
    </r>
    <r>
      <rPr>
        <i/>
        <vertAlign val="superscript"/>
        <sz val="10"/>
        <rFont val="Arial"/>
        <family val="2"/>
      </rPr>
      <t>9</t>
    </r>
  </si>
  <si>
    <r>
      <t>9</t>
    </r>
    <r>
      <rPr>
        <sz val="8"/>
        <rFont val="Arial"/>
        <family val="2"/>
      </rPr>
      <t xml:space="preserve"> Number and value of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exchange traded funds are counted within "equities section". The number of exchange traded fund contracts cannot be seperated from the number of equities contracts for the time being.     </t>
    </r>
  </si>
  <si>
    <t>Value(Current DC billion)</t>
  </si>
  <si>
    <t>Market Value (Current DC million)</t>
  </si>
  <si>
    <r>
      <t>TAKASBANK</t>
    </r>
    <r>
      <rPr>
        <b/>
        <vertAlign val="superscript"/>
        <sz val="10"/>
        <rFont val="Arial"/>
        <family val="2"/>
      </rPr>
      <t>10</t>
    </r>
  </si>
  <si>
    <r>
      <t>central  securities depositories</t>
    </r>
    <r>
      <rPr>
        <i/>
        <vertAlign val="superscript"/>
        <sz val="10"/>
        <rFont val="Arial"/>
        <family val="2"/>
        <charset val="162"/>
      </rPr>
      <t>11</t>
    </r>
  </si>
  <si>
    <r>
      <t>central securities depositories (CSDs)</t>
    </r>
    <r>
      <rPr>
        <i/>
        <vertAlign val="superscript"/>
        <sz val="10"/>
        <rFont val="Arial"/>
        <family val="2"/>
        <charset val="162"/>
      </rPr>
      <t>11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</si>
  <si>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Takasbank functions as a CSD only for non-fungible equity and private pension funds</t>
    </r>
  </si>
  <si>
    <r>
      <t>TAKASBANK</t>
    </r>
    <r>
      <rPr>
        <b/>
        <vertAlign val="superscript"/>
        <sz val="10"/>
        <rFont val="Arial"/>
        <family val="2"/>
      </rPr>
      <t>12</t>
    </r>
  </si>
  <si>
    <r>
      <t>debt securities</t>
    </r>
    <r>
      <rPr>
        <vertAlign val="superscript"/>
        <sz val="10"/>
        <rFont val="Arial"/>
        <family val="2"/>
      </rPr>
      <t>13</t>
    </r>
  </si>
  <si>
    <r>
      <t>other</t>
    </r>
    <r>
      <rPr>
        <vertAlign val="superscript"/>
        <sz val="10"/>
        <rFont val="Arial"/>
        <family val="2"/>
      </rPr>
      <t>14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</si>
  <si>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Takasbank functions as a CSD only for non-fungible equity and private pension funds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</si>
  <si>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Corporate Bonds held in CRA since 2006 and bank bills held in CRA since 2009.</t>
    </r>
  </si>
  <si>
    <r>
      <rPr>
        <vertAlign val="superscript"/>
        <sz val="8"/>
        <rFont val="Arial"/>
        <family val="2"/>
      </rPr>
      <t>14</t>
    </r>
    <r>
      <rPr>
        <sz val="8"/>
        <rFont val="Arial"/>
        <family val="2"/>
      </rPr>
      <t xml:space="preserve">  Other securites are mutual funds,exchange traded funds and warrants.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</si>
  <si>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Takasbank acts as  the cash settlement agent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</si>
  <si>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  <charset val="162"/>
      </rPr>
      <t xml:space="preserve"> Messages used by banks to transfer funds to an account of a customer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</si>
  <si>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  <charset val="162"/>
      </rPr>
      <t xml:space="preserve"> Messages used by banks to transfer funds to an account of another bank</t>
    </r>
  </si>
  <si>
    <t>Million people, End-of-year</t>
  </si>
  <si>
    <t>Current DC thousand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</si>
  <si>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Domestic Currency. Turkish Lira (TRY) for Turkey</t>
    </r>
  </si>
  <si>
    <t>N/P: Not applicable.</t>
  </si>
  <si>
    <t>N/P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</si>
</sst>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#,##0.0"/>
    <numFmt numFmtId="167" formatCode="0.000"/>
    <numFmt numFmtId="168" formatCode="_-* #,##0.00\ _T_L_-;\-* #,##0.00\ _T_L_-;_-* &quot;-&quot;??\ _T_L_-;_-@_-"/>
    <numFmt numFmtId="169" formatCode="_-* #,##0\ _T_L_-;\-* #,##0\ _T_L_-;_-* &quot;-&quot;??\ _T_L_-;_-@_-"/>
    <numFmt numFmtId="172" formatCode="#,##0.000"/>
  </numFmts>
  <fonts count="44">
    <font>
      <sz val="10"/>
      <name val="Arial"/>
      <charset val="16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Arial"/>
      <family val="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8"/>
      <color indexed="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sz val="10"/>
      <color rgb="FF00B0F0"/>
      <name val="Arial"/>
      <family val="2"/>
      <charset val="162"/>
    </font>
    <font>
      <i/>
      <sz val="10"/>
      <color rgb="FFFF0000"/>
      <name val="Arial"/>
      <family val="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</font>
    <font>
      <b/>
      <sz val="11"/>
      <color rgb="FF00B0F0"/>
      <name val="Arial"/>
      <family val="2"/>
      <charset val="162"/>
    </font>
    <font>
      <b/>
      <sz val="11"/>
      <color rgb="FF00B0F0"/>
      <name val="Arial"/>
      <family val="2"/>
    </font>
    <font>
      <sz val="10"/>
      <name val="Arial"/>
      <family val="2"/>
    </font>
    <font>
      <sz val="10"/>
      <color indexed="40"/>
      <name val="Arial"/>
      <family val="2"/>
      <charset val="162"/>
    </font>
    <font>
      <sz val="10"/>
      <name val="Arial Tur"/>
      <charset val="162"/>
    </font>
    <font>
      <i/>
      <sz val="9"/>
      <name val="Arial"/>
      <family val="2"/>
      <charset val="162"/>
    </font>
    <font>
      <sz val="9"/>
      <name val="Arial"/>
      <family val="2"/>
      <charset val="162"/>
    </font>
    <font>
      <sz val="9"/>
      <name val="Arial"/>
      <family val="2"/>
    </font>
    <font>
      <sz val="10"/>
      <color theme="1"/>
      <name val="Arial"/>
      <family val="2"/>
      <charset val="162"/>
    </font>
    <font>
      <sz val="10"/>
      <color rgb="FFFF0000"/>
      <name val="Arial"/>
      <family val="2"/>
      <charset val="162"/>
    </font>
    <font>
      <i/>
      <sz val="10"/>
      <color indexed="10"/>
      <name val="Arial"/>
      <family val="2"/>
      <charset val="162"/>
    </font>
    <font>
      <i/>
      <vertAlign val="superscript"/>
      <sz val="10"/>
      <name val="Arial"/>
      <family val="2"/>
      <charset val="162"/>
    </font>
    <font>
      <vertAlign val="superscript"/>
      <sz val="9"/>
      <name val="Arial"/>
      <family val="2"/>
      <charset val="162"/>
    </font>
    <font>
      <sz val="11"/>
      <color theme="1"/>
      <name val="Calibri"/>
      <family val="2"/>
      <charset val="178"/>
      <scheme val="minor"/>
    </font>
    <font>
      <b/>
      <sz val="11"/>
      <color indexed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color rgb="FF002060"/>
      <name val="Arial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8" fontId="2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5" fillId="0" borderId="0"/>
    <xf numFmtId="0" fontId="6" fillId="0" borderId="0"/>
    <xf numFmtId="0" fontId="2" fillId="0" borderId="0"/>
    <xf numFmtId="0" fontId="34" fillId="0" borderId="0"/>
    <xf numFmtId="0" fontId="2" fillId="0" borderId="0"/>
  </cellStyleXfs>
  <cellXfs count="351">
    <xf numFmtId="0" fontId="0" fillId="0" borderId="0" xfId="0"/>
    <xf numFmtId="49" fontId="11" fillId="0" borderId="12" xfId="0" applyNumberFormat="1" applyFont="1" applyBorder="1"/>
    <xf numFmtId="0" fontId="6" fillId="0" borderId="0" xfId="2" applyFont="1"/>
    <xf numFmtId="0" fontId="8" fillId="0" borderId="0" xfId="2" applyFont="1"/>
    <xf numFmtId="49" fontId="11" fillId="0" borderId="0" xfId="2" applyNumberFormat="1" applyFont="1"/>
    <xf numFmtId="0" fontId="12" fillId="0" borderId="1" xfId="2" applyFont="1" applyBorder="1"/>
    <xf numFmtId="49" fontId="11" fillId="0" borderId="1" xfId="2" applyNumberFormat="1" applyFont="1" applyBorder="1"/>
    <xf numFmtId="0" fontId="9" fillId="0" borderId="9" xfId="2" applyFont="1" applyBorder="1"/>
    <xf numFmtId="0" fontId="9" fillId="0" borderId="10" xfId="2" applyFont="1" applyBorder="1"/>
    <xf numFmtId="0" fontId="6" fillId="0" borderId="0" xfId="2" applyFont="1" applyBorder="1"/>
    <xf numFmtId="49" fontId="13" fillId="0" borderId="0" xfId="2" applyNumberFormat="1" applyFont="1"/>
    <xf numFmtId="0" fontId="8" fillId="0" borderId="1" xfId="2" applyFont="1" applyBorder="1"/>
    <xf numFmtId="0" fontId="9" fillId="0" borderId="0" xfId="2" applyFont="1" applyBorder="1"/>
    <xf numFmtId="49" fontId="13" fillId="0" borderId="0" xfId="2" applyNumberFormat="1" applyFont="1" applyBorder="1"/>
    <xf numFmtId="0" fontId="9" fillId="0" borderId="2" xfId="2" applyFont="1" applyBorder="1"/>
    <xf numFmtId="0" fontId="9" fillId="0" borderId="3" xfId="2" applyFont="1" applyBorder="1"/>
    <xf numFmtId="0" fontId="4" fillId="0" borderId="0" xfId="2" applyFont="1"/>
    <xf numFmtId="49" fontId="14" fillId="0" borderId="0" xfId="2" applyNumberFormat="1" applyFont="1"/>
    <xf numFmtId="0" fontId="6" fillId="0" borderId="1" xfId="2" applyFont="1" applyBorder="1"/>
    <xf numFmtId="0" fontId="4" fillId="0" borderId="9" xfId="2" applyFont="1" applyBorder="1"/>
    <xf numFmtId="0" fontId="4" fillId="0" borderId="10" xfId="2" applyFont="1" applyBorder="1"/>
    <xf numFmtId="0" fontId="4" fillId="0" borderId="0" xfId="2" applyFont="1" applyBorder="1"/>
    <xf numFmtId="49" fontId="14" fillId="0" borderId="0" xfId="2" applyNumberFormat="1" applyFont="1" applyBorder="1"/>
    <xf numFmtId="0" fontId="6" fillId="0" borderId="12" xfId="2" applyFont="1" applyFill="1" applyBorder="1" applyAlignment="1"/>
    <xf numFmtId="49" fontId="15" fillId="0" borderId="12" xfId="2" applyNumberFormat="1" applyFont="1" applyFill="1" applyBorder="1" applyAlignment="1"/>
    <xf numFmtId="0" fontId="6" fillId="0" borderId="13" xfId="2" applyFont="1" applyFill="1" applyBorder="1" applyAlignment="1"/>
    <xf numFmtId="49" fontId="11" fillId="0" borderId="12" xfId="2" applyNumberFormat="1" applyFont="1" applyBorder="1"/>
    <xf numFmtId="0" fontId="4" fillId="0" borderId="12" xfId="2" applyFont="1" applyBorder="1"/>
    <xf numFmtId="49" fontId="14" fillId="0" borderId="12" xfId="2" applyNumberFormat="1" applyFont="1" applyBorder="1"/>
    <xf numFmtId="165" fontId="6" fillId="0" borderId="13" xfId="2" applyNumberFormat="1" applyFont="1" applyFill="1" applyBorder="1" applyAlignment="1">
      <alignment horizontal="right"/>
    </xf>
    <xf numFmtId="0" fontId="6" fillId="0" borderId="12" xfId="2" applyFont="1" applyBorder="1"/>
    <xf numFmtId="0" fontId="6" fillId="0" borderId="14" xfId="2" applyFont="1" applyBorder="1"/>
    <xf numFmtId="0" fontId="6" fillId="0" borderId="13" xfId="2" applyFont="1" applyBorder="1"/>
    <xf numFmtId="0" fontId="8" fillId="0" borderId="12" xfId="2" applyFont="1" applyBorder="1"/>
    <xf numFmtId="0" fontId="6" fillId="0" borderId="1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49" fontId="6" fillId="0" borderId="12" xfId="2" applyNumberFormat="1" applyFont="1" applyFill="1" applyBorder="1" applyAlignment="1">
      <alignment wrapText="1"/>
    </xf>
    <xf numFmtId="49" fontId="15" fillId="0" borderId="12" xfId="2" applyNumberFormat="1" applyFont="1" applyBorder="1"/>
    <xf numFmtId="49" fontId="15" fillId="0" borderId="0" xfId="2" applyNumberFormat="1" applyFont="1"/>
    <xf numFmtId="0" fontId="2" fillId="0" borderId="12" xfId="2" applyFont="1" applyFill="1" applyBorder="1" applyAlignment="1"/>
    <xf numFmtId="0" fontId="17" fillId="0" borderId="13" xfId="2" applyFont="1" applyBorder="1"/>
    <xf numFmtId="0" fontId="15" fillId="0" borderId="12" xfId="2" applyFont="1" applyBorder="1"/>
    <xf numFmtId="0" fontId="7" fillId="0" borderId="12" xfId="2" applyFont="1" applyFill="1" applyBorder="1" applyAlignment="1"/>
    <xf numFmtId="0" fontId="2" fillId="0" borderId="12" xfId="2" applyFont="1" applyFill="1" applyBorder="1"/>
    <xf numFmtId="0" fontId="2" fillId="0" borderId="0" xfId="2" applyFont="1" applyFill="1" applyBorder="1" applyAlignment="1"/>
    <xf numFmtId="0" fontId="2" fillId="0" borderId="0" xfId="2" applyFont="1" applyFill="1" applyBorder="1" applyAlignment="1">
      <alignment wrapText="1"/>
    </xf>
    <xf numFmtId="0" fontId="2" fillId="0" borderId="12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 indent="2"/>
    </xf>
    <xf numFmtId="0" fontId="2" fillId="0" borderId="12" xfId="2" applyFont="1" applyFill="1" applyBorder="1" applyAlignment="1">
      <alignment horizontal="left" indent="2"/>
    </xf>
    <xf numFmtId="0" fontId="2" fillId="0" borderId="20" xfId="2" applyFont="1" applyFill="1" applyBorder="1" applyAlignment="1">
      <alignment horizontal="left" indent="1"/>
    </xf>
    <xf numFmtId="0" fontId="2" fillId="0" borderId="20" xfId="2" applyFont="1" applyFill="1" applyBorder="1" applyAlignment="1"/>
    <xf numFmtId="0" fontId="6" fillId="0" borderId="15" xfId="2" applyFont="1" applyBorder="1"/>
    <xf numFmtId="0" fontId="6" fillId="0" borderId="16" xfId="2" applyFont="1" applyBorder="1"/>
    <xf numFmtId="0" fontId="4" fillId="0" borderId="18" xfId="2" applyFont="1" applyBorder="1"/>
    <xf numFmtId="49" fontId="14" fillId="0" borderId="18" xfId="2" applyNumberFormat="1" applyFont="1" applyBorder="1"/>
    <xf numFmtId="0" fontId="6" fillId="0" borderId="17" xfId="2" applyFont="1" applyBorder="1"/>
    <xf numFmtId="0" fontId="6" fillId="0" borderId="18" xfId="2" applyFont="1" applyBorder="1"/>
    <xf numFmtId="0" fontId="6" fillId="0" borderId="19" xfId="2" applyFont="1" applyBorder="1"/>
    <xf numFmtId="0" fontId="2" fillId="0" borderId="1" xfId="2" applyFont="1" applyFill="1" applyBorder="1" applyAlignment="1"/>
    <xf numFmtId="49" fontId="15" fillId="0" borderId="1" xfId="2" applyNumberFormat="1" applyFont="1" applyFill="1" applyBorder="1" applyAlignment="1"/>
    <xf numFmtId="0" fontId="6" fillId="0" borderId="3" xfId="2" applyFont="1" applyBorder="1" applyAlignment="1"/>
    <xf numFmtId="0" fontId="5" fillId="0" borderId="0" xfId="2" applyFont="1" applyFill="1" applyAlignment="1">
      <alignment horizontal="left"/>
    </xf>
    <xf numFmtId="49" fontId="14" fillId="0" borderId="0" xfId="2" applyNumberFormat="1" applyFont="1" applyFill="1" applyAlignment="1">
      <alignment horizontal="left"/>
    </xf>
    <xf numFmtId="0" fontId="2" fillId="0" borderId="12" xfId="2" applyFont="1" applyBorder="1" applyAlignment="1"/>
    <xf numFmtId="49" fontId="15" fillId="0" borderId="0" xfId="2" applyNumberFormat="1" applyFont="1" applyFill="1" applyBorder="1" applyAlignment="1"/>
    <xf numFmtId="0" fontId="10" fillId="0" borderId="0" xfId="2" applyFont="1" applyFill="1" applyAlignment="1">
      <alignment horizontal="left"/>
    </xf>
    <xf numFmtId="0" fontId="4" fillId="0" borderId="2" xfId="2" applyFont="1" applyBorder="1"/>
    <xf numFmtId="0" fontId="4" fillId="0" borderId="3" xfId="2" applyFont="1" applyBorder="1"/>
    <xf numFmtId="0" fontId="4" fillId="0" borderId="13" xfId="2" applyFont="1" applyBorder="1"/>
    <xf numFmtId="0" fontId="3" fillId="0" borderId="12" xfId="2" applyFont="1" applyFill="1" applyBorder="1" applyAlignment="1">
      <alignment horizontal="left"/>
    </xf>
    <xf numFmtId="49" fontId="15" fillId="0" borderId="12" xfId="2" applyNumberFormat="1" applyFont="1" applyFill="1" applyBorder="1" applyAlignment="1">
      <alignment horizontal="left"/>
    </xf>
    <xf numFmtId="49" fontId="16" fillId="0" borderId="12" xfId="2" applyNumberFormat="1" applyFont="1" applyFill="1" applyBorder="1" applyAlignment="1">
      <alignment horizontal="left"/>
    </xf>
    <xf numFmtId="0" fontId="4" fillId="0" borderId="12" xfId="2" applyFont="1" applyFill="1" applyBorder="1" applyAlignment="1">
      <alignment horizontal="left"/>
    </xf>
    <xf numFmtId="49" fontId="14" fillId="0" borderId="12" xfId="2" applyNumberFormat="1" applyFont="1" applyFill="1" applyBorder="1" applyAlignment="1">
      <alignment horizontal="left"/>
    </xf>
    <xf numFmtId="0" fontId="7" fillId="0" borderId="12" xfId="2" applyFont="1" applyFill="1" applyBorder="1" applyAlignment="1">
      <alignment horizontal="left"/>
    </xf>
    <xf numFmtId="0" fontId="3" fillId="0" borderId="12" xfId="2" applyFont="1" applyFill="1" applyBorder="1" applyAlignment="1"/>
    <xf numFmtId="49" fontId="15" fillId="0" borderId="12" xfId="2" applyNumberFormat="1" applyFont="1" applyFill="1" applyBorder="1"/>
    <xf numFmtId="0" fontId="2" fillId="0" borderId="1" xfId="2" applyFont="1" applyFill="1" applyBorder="1"/>
    <xf numFmtId="0" fontId="4" fillId="0" borderId="0" xfId="2" applyFont="1" applyFill="1" applyAlignment="1">
      <alignment horizontal="left"/>
    </xf>
    <xf numFmtId="0" fontId="10" fillId="0" borderId="1" xfId="2" applyFont="1" applyFill="1" applyBorder="1" applyAlignment="1">
      <alignment horizontal="left"/>
    </xf>
    <xf numFmtId="0" fontId="2" fillId="0" borderId="12" xfId="2" applyFont="1" applyFill="1" applyBorder="1" applyAlignment="1">
      <alignment wrapText="1"/>
    </xf>
    <xf numFmtId="0" fontId="2" fillId="0" borderId="0" xfId="2" applyFont="1" applyFill="1"/>
    <xf numFmtId="49" fontId="15" fillId="0" borderId="0" xfId="2" applyNumberFormat="1" applyFont="1" applyFill="1" applyAlignment="1"/>
    <xf numFmtId="0" fontId="3" fillId="0" borderId="12" xfId="2" applyFont="1" applyFill="1" applyBorder="1" applyAlignment="1">
      <alignment wrapText="1"/>
    </xf>
    <xf numFmtId="49" fontId="16" fillId="0" borderId="12" xfId="2" applyNumberFormat="1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3" fillId="0" borderId="12" xfId="2" applyFont="1" applyFill="1" applyBorder="1" applyAlignment="1">
      <alignment horizontal="left" indent="1"/>
    </xf>
    <xf numFmtId="49" fontId="16" fillId="0" borderId="12" xfId="2" applyNumberFormat="1" applyFont="1" applyFill="1" applyBorder="1" applyAlignment="1">
      <alignment horizontal="left" indent="1"/>
    </xf>
    <xf numFmtId="0" fontId="3" fillId="0" borderId="12" xfId="2" applyFont="1" applyFill="1" applyBorder="1"/>
    <xf numFmtId="0" fontId="3" fillId="0" borderId="12" xfId="2" applyFont="1" applyFill="1" applyBorder="1" applyAlignment="1">
      <alignment horizontal="left" wrapText="1" indent="1"/>
    </xf>
    <xf numFmtId="49" fontId="11" fillId="0" borderId="12" xfId="2" applyNumberFormat="1" applyFont="1" applyFill="1" applyBorder="1" applyAlignment="1"/>
    <xf numFmtId="0" fontId="7" fillId="0" borderId="1" xfId="2" applyFont="1" applyFill="1" applyBorder="1" applyAlignment="1">
      <alignment horizontal="left"/>
    </xf>
    <xf numFmtId="49" fontId="11" fillId="0" borderId="8" xfId="2" applyNumberFormat="1" applyFont="1" applyFill="1" applyBorder="1" applyAlignment="1"/>
    <xf numFmtId="49" fontId="19" fillId="0" borderId="12" xfId="2" applyNumberFormat="1" applyFont="1" applyBorder="1"/>
    <xf numFmtId="0" fontId="7" fillId="0" borderId="12" xfId="2" applyFont="1" applyFill="1" applyBorder="1" applyAlignment="1">
      <alignment horizontal="left" indent="1"/>
    </xf>
    <xf numFmtId="0" fontId="6" fillId="0" borderId="1" xfId="2" applyFont="1" applyFill="1" applyBorder="1" applyAlignment="1">
      <alignment wrapText="1"/>
    </xf>
    <xf numFmtId="0" fontId="20" fillId="3" borderId="0" xfId="2" applyFont="1" applyFill="1" applyAlignment="1">
      <alignment horizontal="right"/>
    </xf>
    <xf numFmtId="0" fontId="2" fillId="0" borderId="0" xfId="2" applyFont="1" applyFill="1" applyBorder="1" applyAlignment="1">
      <alignment horizontal="left" indent="1"/>
    </xf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4" fillId="0" borderId="17" xfId="2" applyFont="1" applyBorder="1"/>
    <xf numFmtId="0" fontId="6" fillId="0" borderId="23" xfId="2" applyFont="1" applyBorder="1"/>
    <xf numFmtId="0" fontId="6" fillId="0" borderId="24" xfId="2" applyFont="1" applyBorder="1"/>
    <xf numFmtId="0" fontId="2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indent="2"/>
    </xf>
    <xf numFmtId="0" fontId="6" fillId="0" borderId="10" xfId="2" applyFont="1" applyBorder="1"/>
    <xf numFmtId="0" fontId="2" fillId="0" borderId="16" xfId="2" applyBorder="1"/>
    <xf numFmtId="0" fontId="2" fillId="0" borderId="0" xfId="2"/>
    <xf numFmtId="49" fontId="14" fillId="0" borderId="3" xfId="2" applyNumberFormat="1" applyFont="1" applyBorder="1"/>
    <xf numFmtId="0" fontId="2" fillId="0" borderId="13" xfId="2" applyFont="1" applyFill="1" applyBorder="1"/>
    <xf numFmtId="0" fontId="2" fillId="0" borderId="0" xfId="2" applyFont="1" applyFill="1" applyBorder="1"/>
    <xf numFmtId="0" fontId="29" fillId="0" borderId="0" xfId="2" applyFont="1" applyBorder="1"/>
    <xf numFmtId="0" fontId="6" fillId="0" borderId="0" xfId="2" applyFont="1" applyFill="1" applyAlignment="1">
      <alignment horizontal="left"/>
    </xf>
    <xf numFmtId="0" fontId="26" fillId="0" borderId="0" xfId="2" applyFont="1"/>
    <xf numFmtId="0" fontId="6" fillId="0" borderId="5" xfId="2" applyFont="1" applyBorder="1" applyAlignment="1">
      <alignment horizontal="right"/>
    </xf>
    <xf numFmtId="0" fontId="2" fillId="0" borderId="20" xfId="2" applyFont="1" applyFill="1" applyBorder="1" applyAlignment="1">
      <alignment wrapText="1"/>
    </xf>
    <xf numFmtId="0" fontId="30" fillId="0" borderId="12" xfId="2" applyFont="1" applyFill="1" applyBorder="1"/>
    <xf numFmtId="17" fontId="3" fillId="0" borderId="12" xfId="2" applyNumberFormat="1" applyFont="1" applyFill="1" applyBorder="1" applyAlignment="1">
      <alignment horizontal="left" indent="2"/>
    </xf>
    <xf numFmtId="0" fontId="2" fillId="0" borderId="20" xfId="2" applyFont="1" applyFill="1" applyBorder="1"/>
    <xf numFmtId="0" fontId="6" fillId="0" borderId="12" xfId="2" applyFont="1" applyFill="1" applyBorder="1"/>
    <xf numFmtId="0" fontId="3" fillId="0" borderId="16" xfId="2" applyFont="1" applyFill="1" applyBorder="1" applyAlignment="1">
      <alignment horizontal="left" indent="1"/>
    </xf>
    <xf numFmtId="49" fontId="16" fillId="0" borderId="16" xfId="2" applyNumberFormat="1" applyFont="1" applyFill="1" applyBorder="1" applyAlignment="1">
      <alignment horizontal="left" indent="1"/>
    </xf>
    <xf numFmtId="0" fontId="2" fillId="0" borderId="10" xfId="2" applyFont="1" applyFill="1" applyBorder="1"/>
    <xf numFmtId="49" fontId="15" fillId="0" borderId="10" xfId="2" applyNumberFormat="1" applyFont="1" applyFill="1" applyBorder="1" applyAlignment="1"/>
    <xf numFmtId="0" fontId="6" fillId="0" borderId="20" xfId="2" applyFont="1" applyBorder="1"/>
    <xf numFmtId="0" fontId="3" fillId="0" borderId="0" xfId="2" applyFont="1" applyFill="1" applyBorder="1" applyAlignment="1"/>
    <xf numFmtId="49" fontId="15" fillId="0" borderId="0" xfId="2" applyNumberFormat="1" applyFont="1" applyFill="1" applyBorder="1"/>
    <xf numFmtId="0" fontId="6" fillId="0" borderId="12" xfId="2" applyFont="1" applyFill="1" applyBorder="1" applyAlignment="1">
      <alignment horizontal="left" indent="1"/>
    </xf>
    <xf numFmtId="0" fontId="3" fillId="0" borderId="0" xfId="2" applyFont="1" applyFill="1" applyBorder="1" applyAlignment="1">
      <alignment horizontal="left" indent="1"/>
    </xf>
    <xf numFmtId="49" fontId="16" fillId="0" borderId="0" xfId="2" applyNumberFormat="1" applyFont="1" applyFill="1" applyBorder="1" applyAlignment="1">
      <alignment horizontal="left" indent="1"/>
    </xf>
    <xf numFmtId="49" fontId="15" fillId="0" borderId="20" xfId="2" applyNumberFormat="1" applyFont="1" applyFill="1" applyBorder="1" applyAlignment="1"/>
    <xf numFmtId="49" fontId="26" fillId="0" borderId="0" xfId="2" applyNumberFormat="1" applyFont="1"/>
    <xf numFmtId="0" fontId="4" fillId="0" borderId="5" xfId="2" applyFont="1" applyBorder="1" applyAlignment="1"/>
    <xf numFmtId="0" fontId="4" fillId="0" borderId="0" xfId="2" applyFont="1" applyBorder="1" applyAlignment="1"/>
    <xf numFmtId="0" fontId="4" fillId="0" borderId="6" xfId="2" applyFont="1" applyBorder="1" applyAlignment="1"/>
    <xf numFmtId="0" fontId="4" fillId="0" borderId="3" xfId="2" applyFont="1" applyBorder="1" applyAlignment="1"/>
    <xf numFmtId="0" fontId="4" fillId="0" borderId="0" xfId="2" applyFont="1" applyFill="1" applyBorder="1" applyAlignment="1"/>
    <xf numFmtId="0" fontId="27" fillId="0" borderId="0" xfId="2" applyFont="1"/>
    <xf numFmtId="0" fontId="4" fillId="0" borderId="2" xfId="2" applyFont="1" applyBorder="1" applyAlignment="1"/>
    <xf numFmtId="0" fontId="4" fillId="0" borderId="3" xfId="2" applyFont="1" applyFill="1" applyBorder="1" applyAlignment="1"/>
    <xf numFmtId="0" fontId="6" fillId="0" borderId="0" xfId="2" applyNumberFormat="1" applyFont="1"/>
    <xf numFmtId="169" fontId="6" fillId="0" borderId="0" xfId="3" applyNumberFormat="1" applyFont="1" applyFill="1" applyBorder="1" applyAlignment="1">
      <alignment horizontal="right"/>
    </xf>
    <xf numFmtId="172" fontId="6" fillId="0" borderId="0" xfId="2" applyNumberFormat="1" applyFont="1" applyFill="1" applyBorder="1" applyAlignment="1">
      <alignment horizontal="right"/>
    </xf>
    <xf numFmtId="168" fontId="6" fillId="0" borderId="0" xfId="3" applyFont="1" applyBorder="1"/>
    <xf numFmtId="0" fontId="8" fillId="0" borderId="13" xfId="2" applyFont="1" applyBorder="1"/>
    <xf numFmtId="3" fontId="6" fillId="4" borderId="12" xfId="2" applyNumberFormat="1" applyFont="1" applyFill="1" applyBorder="1" applyAlignment="1"/>
    <xf numFmtId="3" fontId="6" fillId="0" borderId="0" xfId="2" applyNumberFormat="1" applyFont="1" applyFill="1" applyBorder="1" applyAlignment="1">
      <alignment horizontal="right"/>
    </xf>
    <xf numFmtId="0" fontId="2" fillId="0" borderId="0" xfId="2" applyBorder="1"/>
    <xf numFmtId="0" fontId="8" fillId="0" borderId="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2" xfId="2" applyNumberFormat="1" applyFont="1" applyBorder="1" applyAlignment="1">
      <alignment horizontal="right"/>
    </xf>
    <xf numFmtId="1" fontId="8" fillId="0" borderId="12" xfId="2" applyNumberFormat="1" applyFont="1" applyBorder="1" applyAlignment="1">
      <alignment horizontal="right"/>
    </xf>
    <xf numFmtId="3" fontId="6" fillId="0" borderId="12" xfId="2" applyNumberFormat="1" applyFont="1" applyBorder="1" applyAlignment="1"/>
    <xf numFmtId="4" fontId="6" fillId="4" borderId="12" xfId="2" applyNumberFormat="1" applyFont="1" applyFill="1" applyBorder="1" applyAlignment="1"/>
    <xf numFmtId="2" fontId="6" fillId="4" borderId="12" xfId="2" applyNumberFormat="1" applyFont="1" applyFill="1" applyBorder="1" applyAlignment="1"/>
    <xf numFmtId="0" fontId="6" fillId="0" borderId="12" xfId="2" applyFont="1" applyFill="1" applyBorder="1" applyAlignment="1">
      <alignment horizontal="right"/>
    </xf>
    <xf numFmtId="0" fontId="6" fillId="0" borderId="12" xfId="2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>
      <alignment horizontal="right"/>
    </xf>
    <xf numFmtId="167" fontId="6" fillId="0" borderId="12" xfId="2" applyNumberFormat="1" applyFont="1" applyFill="1" applyBorder="1" applyAlignment="1"/>
    <xf numFmtId="167" fontId="6" fillId="0" borderId="12" xfId="2" applyNumberFormat="1" applyFont="1" applyBorder="1"/>
    <xf numFmtId="4" fontId="6" fillId="0" borderId="12" xfId="2" applyNumberFormat="1" applyFont="1" applyBorder="1" applyAlignment="1">
      <alignment horizontal="right"/>
    </xf>
    <xf numFmtId="0" fontId="6" fillId="0" borderId="12" xfId="2" applyFont="1" applyBorder="1" applyAlignment="1">
      <alignment horizontal="right"/>
    </xf>
    <xf numFmtId="0" fontId="28" fillId="0" borderId="12" xfId="2" applyFont="1" applyBorder="1" applyAlignment="1">
      <alignment horizontal="right"/>
    </xf>
    <xf numFmtId="0" fontId="6" fillId="0" borderId="12" xfId="2" applyNumberFormat="1" applyFont="1" applyBorder="1" applyAlignment="1">
      <alignment horizontal="right"/>
    </xf>
    <xf numFmtId="0" fontId="4" fillId="4" borderId="3" xfId="2" applyFont="1" applyFill="1" applyBorder="1"/>
    <xf numFmtId="0" fontId="6" fillId="0" borderId="13" xfId="2" applyFont="1" applyBorder="1" applyAlignment="1">
      <alignment horizontal="right"/>
    </xf>
    <xf numFmtId="0" fontId="6" fillId="0" borderId="14" xfId="2" applyFont="1" applyBorder="1" applyAlignment="1">
      <alignment horizontal="right"/>
    </xf>
    <xf numFmtId="0" fontId="6" fillId="0" borderId="22" xfId="2" applyFont="1" applyBorder="1" applyAlignment="1">
      <alignment horizontal="right"/>
    </xf>
    <xf numFmtId="0" fontId="6" fillId="0" borderId="20" xfId="2" applyFont="1" applyBorder="1" applyAlignment="1">
      <alignment horizontal="right"/>
    </xf>
    <xf numFmtId="0" fontId="6" fillId="0" borderId="21" xfId="2" applyFont="1" applyBorder="1" applyAlignment="1">
      <alignment horizontal="right"/>
    </xf>
    <xf numFmtId="0" fontId="42" fillId="0" borderId="0" xfId="2" applyFont="1" applyBorder="1" applyAlignment="1">
      <alignment horizontal="center"/>
    </xf>
    <xf numFmtId="0" fontId="6" fillId="0" borderId="22" xfId="2" applyFont="1" applyBorder="1"/>
    <xf numFmtId="0" fontId="6" fillId="0" borderId="5" xfId="2" applyFont="1" applyBorder="1" applyAlignment="1">
      <alignment horizontal="center"/>
    </xf>
    <xf numFmtId="0" fontId="2" fillId="0" borderId="12" xfId="2" applyNumberFormat="1" applyFont="1" applyBorder="1" applyAlignment="1">
      <alignment horizontal="right"/>
    </xf>
    <xf numFmtId="0" fontId="2" fillId="0" borderId="14" xfId="2" applyNumberFormat="1" applyFont="1" applyBorder="1" applyAlignment="1">
      <alignment horizontal="right"/>
    </xf>
    <xf numFmtId="0" fontId="6" fillId="4" borderId="12" xfId="2" applyNumberFormat="1" applyFont="1" applyFill="1" applyBorder="1" applyAlignment="1">
      <alignment horizontal="right"/>
    </xf>
    <xf numFmtId="0" fontId="6" fillId="4" borderId="14" xfId="2" applyNumberFormat="1" applyFont="1" applyFill="1" applyBorder="1" applyAlignment="1">
      <alignment horizontal="right"/>
    </xf>
    <xf numFmtId="0" fontId="2" fillId="0" borderId="12" xfId="2" applyBorder="1"/>
    <xf numFmtId="0" fontId="2" fillId="0" borderId="14" xfId="2" applyBorder="1"/>
    <xf numFmtId="0" fontId="6" fillId="0" borderId="14" xfId="2" applyNumberFormat="1" applyFont="1" applyBorder="1" applyAlignment="1">
      <alignment horizontal="right"/>
    </xf>
    <xf numFmtId="0" fontId="2" fillId="0" borderId="12" xfId="2" applyFont="1" applyBorder="1"/>
    <xf numFmtId="167" fontId="2" fillId="0" borderId="12" xfId="2" applyNumberFormat="1" applyFont="1" applyBorder="1"/>
    <xf numFmtId="0" fontId="2" fillId="0" borderId="12" xfId="2" applyNumberFormat="1" applyFont="1" applyBorder="1"/>
    <xf numFmtId="3" fontId="2" fillId="0" borderId="12" xfId="2" applyNumberFormat="1" applyFont="1" applyBorder="1"/>
    <xf numFmtId="0" fontId="29" fillId="0" borderId="12" xfId="2" applyFont="1" applyBorder="1"/>
    <xf numFmtId="3" fontId="29" fillId="0" borderId="12" xfId="2" applyNumberFormat="1" applyFont="1" applyBorder="1"/>
    <xf numFmtId="0" fontId="29" fillId="0" borderId="12" xfId="3" applyNumberFormat="1" applyFont="1" applyBorder="1" applyAlignment="1">
      <alignment horizontal="right"/>
    </xf>
    <xf numFmtId="0" fontId="29" fillId="0" borderId="12" xfId="3" quotePrefix="1" applyNumberFormat="1" applyFont="1" applyBorder="1" applyAlignment="1">
      <alignment horizontal="right"/>
    </xf>
    <xf numFmtId="0" fontId="6" fillId="0" borderId="12" xfId="2" applyNumberFormat="1" applyFont="1" applyBorder="1"/>
    <xf numFmtId="0" fontId="4" fillId="0" borderId="4" xfId="2" applyFont="1" applyBorder="1" applyAlignment="1"/>
    <xf numFmtId="0" fontId="2" fillId="0" borderId="12" xfId="2" applyFont="1" applyFill="1" applyBorder="1" applyAlignment="1">
      <alignment horizontal="right"/>
    </xf>
    <xf numFmtId="3" fontId="6" fillId="0" borderId="12" xfId="2" applyNumberFormat="1" applyFont="1" applyFill="1" applyBorder="1" applyAlignment="1">
      <alignment horizontal="right"/>
    </xf>
    <xf numFmtId="3" fontId="2" fillId="0" borderId="12" xfId="2" applyNumberFormat="1" applyFont="1" applyFill="1" applyBorder="1" applyAlignment="1">
      <alignment horizontal="right"/>
    </xf>
    <xf numFmtId="4" fontId="2" fillId="0" borderId="12" xfId="2" applyNumberFormat="1" applyFont="1" applyFill="1" applyBorder="1" applyAlignment="1">
      <alignment horizontal="right"/>
    </xf>
    <xf numFmtId="0" fontId="2" fillId="0" borderId="12" xfId="2" applyFont="1" applyBorder="1" applyAlignment="1">
      <alignment horizontal="right"/>
    </xf>
    <xf numFmtId="0" fontId="4" fillId="0" borderId="12" xfId="2" applyFont="1" applyFill="1" applyBorder="1"/>
    <xf numFmtId="4" fontId="2" fillId="0" borderId="12" xfId="2" applyNumberFormat="1" applyFont="1" applyBorder="1" applyAlignment="1">
      <alignment horizontal="right"/>
    </xf>
    <xf numFmtId="3" fontId="2" fillId="0" borderId="12" xfId="2" applyNumberFormat="1" applyFont="1" applyBorder="1" applyAlignment="1">
      <alignment horizontal="right"/>
    </xf>
    <xf numFmtId="0" fontId="6" fillId="0" borderId="12" xfId="3" applyNumberFormat="1" applyFont="1" applyFill="1" applyBorder="1" applyAlignment="1">
      <alignment horizontal="right"/>
    </xf>
    <xf numFmtId="0" fontId="6" fillId="0" borderId="12" xfId="3" applyNumberFormat="1" applyFont="1" applyBorder="1"/>
    <xf numFmtId="167" fontId="6" fillId="0" borderId="12" xfId="3" applyNumberFormat="1" applyFont="1" applyFill="1" applyBorder="1" applyAlignment="1">
      <alignment horizontal="right"/>
    </xf>
    <xf numFmtId="0" fontId="9" fillId="0" borderId="17" xfId="2" applyFont="1" applyBorder="1"/>
    <xf numFmtId="0" fontId="9" fillId="0" borderId="18" xfId="2" applyFont="1" applyBorder="1"/>
    <xf numFmtId="0" fontId="8" fillId="0" borderId="13" xfId="2" applyNumberFormat="1" applyFont="1" applyBorder="1" applyAlignment="1">
      <alignment horizontal="right"/>
    </xf>
    <xf numFmtId="1" fontId="8" fillId="0" borderId="13" xfId="2" applyNumberFormat="1" applyFont="1" applyBorder="1" applyAlignment="1">
      <alignment horizontal="right"/>
    </xf>
    <xf numFmtId="3" fontId="6" fillId="0" borderId="13" xfId="2" applyNumberFormat="1" applyFont="1" applyBorder="1" applyAlignment="1"/>
    <xf numFmtId="4" fontId="6" fillId="4" borderId="13" xfId="2" applyNumberFormat="1" applyFont="1" applyFill="1" applyBorder="1" applyAlignment="1"/>
    <xf numFmtId="2" fontId="6" fillId="4" borderId="13" xfId="2" applyNumberFormat="1" applyFont="1" applyFill="1" applyBorder="1" applyAlignment="1"/>
    <xf numFmtId="165" fontId="6" fillId="0" borderId="22" xfId="2" applyNumberFormat="1" applyFont="1" applyBorder="1" applyAlignment="1"/>
    <xf numFmtId="165" fontId="6" fillId="0" borderId="20" xfId="2" applyNumberFormat="1" applyFont="1" applyBorder="1" applyAlignment="1"/>
    <xf numFmtId="0" fontId="6" fillId="0" borderId="13" xfId="2" applyFont="1" applyFill="1" applyBorder="1" applyAlignment="1">
      <alignment horizontal="right"/>
    </xf>
    <xf numFmtId="0" fontId="6" fillId="0" borderId="13" xfId="2" applyNumberFormat="1" applyFont="1" applyFill="1" applyBorder="1" applyAlignment="1">
      <alignment horizontal="right"/>
    </xf>
    <xf numFmtId="167" fontId="6" fillId="0" borderId="13" xfId="2" applyNumberFormat="1" applyFont="1" applyFill="1" applyBorder="1" applyAlignment="1"/>
    <xf numFmtId="4" fontId="6" fillId="0" borderId="22" xfId="2" applyNumberFormat="1" applyFont="1" applyBorder="1" applyAlignment="1">
      <alignment horizontal="right"/>
    </xf>
    <xf numFmtId="4" fontId="6" fillId="0" borderId="20" xfId="2" applyNumberFormat="1" applyFont="1" applyBorder="1" applyAlignment="1">
      <alignment horizontal="right"/>
    </xf>
    <xf numFmtId="167" fontId="6" fillId="0" borderId="13" xfId="2" applyNumberFormat="1" applyFont="1" applyBorder="1"/>
    <xf numFmtId="3" fontId="6" fillId="0" borderId="22" xfId="2" applyNumberFormat="1" applyFont="1" applyBorder="1" applyAlignment="1">
      <alignment horizontal="right"/>
    </xf>
    <xf numFmtId="3" fontId="6" fillId="0" borderId="20" xfId="2" applyNumberFormat="1" applyFont="1" applyBorder="1" applyAlignment="1">
      <alignment horizontal="right"/>
    </xf>
    <xf numFmtId="0" fontId="6" fillId="0" borderId="13" xfId="2" applyNumberFormat="1" applyFont="1" applyBorder="1" applyAlignment="1">
      <alignment horizontal="right"/>
    </xf>
    <xf numFmtId="0" fontId="6" fillId="0" borderId="22" xfId="2" applyNumberFormat="1" applyFont="1" applyBorder="1" applyAlignment="1">
      <alignment horizontal="right"/>
    </xf>
    <xf numFmtId="0" fontId="6" fillId="0" borderId="20" xfId="2" applyNumberFormat="1" applyFont="1" applyBorder="1" applyAlignment="1">
      <alignment horizontal="right"/>
    </xf>
    <xf numFmtId="0" fontId="6" fillId="0" borderId="21" xfId="2" applyNumberFormat="1" applyFont="1" applyBorder="1" applyAlignment="1">
      <alignment horizontal="right"/>
    </xf>
    <xf numFmtId="0" fontId="24" fillId="0" borderId="17" xfId="2" applyFont="1" applyBorder="1"/>
    <xf numFmtId="0" fontId="15" fillId="0" borderId="18" xfId="2" applyFont="1" applyBorder="1"/>
    <xf numFmtId="0" fontId="28" fillId="0" borderId="13" xfId="2" applyFont="1" applyBorder="1" applyAlignment="1">
      <alignment horizontal="right"/>
    </xf>
    <xf numFmtId="0" fontId="2" fillId="0" borderId="13" xfId="2" applyNumberFormat="1" applyFont="1" applyBorder="1" applyAlignment="1">
      <alignment horizontal="right"/>
    </xf>
    <xf numFmtId="0" fontId="6" fillId="4" borderId="13" xfId="2" applyNumberFormat="1" applyFont="1" applyFill="1" applyBorder="1" applyAlignment="1">
      <alignment horizontal="right"/>
    </xf>
    <xf numFmtId="0" fontId="2" fillId="0" borderId="13" xfId="2" applyBorder="1"/>
    <xf numFmtId="0" fontId="6" fillId="4" borderId="22" xfId="2" applyNumberFormat="1" applyFont="1" applyFill="1" applyBorder="1" applyAlignment="1">
      <alignment horizontal="right"/>
    </xf>
    <xf numFmtId="0" fontId="6" fillId="4" borderId="20" xfId="2" applyNumberFormat="1" applyFont="1" applyFill="1" applyBorder="1" applyAlignment="1">
      <alignment horizontal="right"/>
    </xf>
    <xf numFmtId="0" fontId="6" fillId="4" borderId="21" xfId="2" applyNumberFormat="1" applyFont="1" applyFill="1" applyBorder="1" applyAlignment="1">
      <alignment horizontal="right"/>
    </xf>
    <xf numFmtId="0" fontId="24" fillId="0" borderId="13" xfId="2" applyFont="1" applyBorder="1"/>
    <xf numFmtId="0" fontId="2" fillId="0" borderId="13" xfId="2" applyFont="1" applyBorder="1"/>
    <xf numFmtId="0" fontId="2" fillId="0" borderId="14" xfId="2" applyFont="1" applyBorder="1"/>
    <xf numFmtId="0" fontId="2" fillId="0" borderId="13" xfId="2" applyNumberFormat="1" applyFont="1" applyBorder="1"/>
    <xf numFmtId="3" fontId="2" fillId="0" borderId="13" xfId="2" applyNumberFormat="1" applyFont="1" applyBorder="1"/>
    <xf numFmtId="3" fontId="2" fillId="0" borderId="14" xfId="2" applyNumberFormat="1" applyFont="1" applyBorder="1"/>
    <xf numFmtId="167" fontId="2" fillId="0" borderId="13" xfId="2" applyNumberFormat="1" applyFont="1" applyBorder="1"/>
    <xf numFmtId="0" fontId="2" fillId="0" borderId="22" xfId="2" applyNumberFormat="1" applyFont="1" applyBorder="1"/>
    <xf numFmtId="167" fontId="2" fillId="0" borderId="20" xfId="2" applyNumberFormat="1" applyFont="1" applyBorder="1"/>
    <xf numFmtId="0" fontId="2" fillId="0" borderId="20" xfId="2" applyNumberFormat="1" applyFont="1" applyBorder="1"/>
    <xf numFmtId="0" fontId="2" fillId="4" borderId="20" xfId="2" applyNumberFormat="1" applyFont="1" applyFill="1" applyBorder="1"/>
    <xf numFmtId="0" fontId="29" fillId="0" borderId="13" xfId="2" applyFont="1" applyBorder="1"/>
    <xf numFmtId="0" fontId="29" fillId="0" borderId="22" xfId="2" applyFont="1" applyBorder="1"/>
    <xf numFmtId="0" fontId="29" fillId="0" borderId="20" xfId="2" applyFont="1" applyBorder="1"/>
    <xf numFmtId="3" fontId="29" fillId="0" borderId="13" xfId="2" applyNumberFormat="1" applyFont="1" applyBorder="1"/>
    <xf numFmtId="3" fontId="29" fillId="0" borderId="22" xfId="2" applyNumberFormat="1" applyFont="1" applyBorder="1"/>
    <xf numFmtId="3" fontId="29" fillId="0" borderId="20" xfId="2" applyNumberFormat="1" applyFont="1" applyBorder="1"/>
    <xf numFmtId="4" fontId="6" fillId="0" borderId="13" xfId="2" applyNumberFormat="1" applyFont="1" applyBorder="1" applyAlignment="1">
      <alignment horizontal="right"/>
    </xf>
    <xf numFmtId="4" fontId="6" fillId="0" borderId="14" xfId="2" applyNumberFormat="1" applyFont="1" applyBorder="1" applyAlignment="1">
      <alignment horizontal="right"/>
    </xf>
    <xf numFmtId="0" fontId="29" fillId="0" borderId="13" xfId="3" applyNumberFormat="1" applyFont="1" applyBorder="1" applyAlignment="1">
      <alignment horizontal="right"/>
    </xf>
    <xf numFmtId="0" fontId="29" fillId="0" borderId="14" xfId="3" applyNumberFormat="1" applyFont="1" applyBorder="1" applyAlignment="1">
      <alignment horizontal="right"/>
    </xf>
    <xf numFmtId="0" fontId="29" fillId="0" borderId="13" xfId="3" quotePrefix="1" applyNumberFormat="1" applyFont="1" applyBorder="1" applyAlignment="1">
      <alignment horizontal="right"/>
    </xf>
    <xf numFmtId="0" fontId="29" fillId="0" borderId="14" xfId="3" quotePrefix="1" applyNumberFormat="1" applyFont="1" applyBorder="1" applyAlignment="1">
      <alignment horizontal="right"/>
    </xf>
    <xf numFmtId="0" fontId="17" fillId="0" borderId="17" xfId="2" applyFont="1" applyBorder="1"/>
    <xf numFmtId="0" fontId="6" fillId="0" borderId="13" xfId="2" applyNumberFormat="1" applyFont="1" applyBorder="1"/>
    <xf numFmtId="2" fontId="6" fillId="0" borderId="22" xfId="2" applyNumberFormat="1" applyFont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6" fillId="0" borderId="21" xfId="2" applyNumberFormat="1" applyFont="1" applyBorder="1" applyAlignment="1">
      <alignment horizontal="right"/>
    </xf>
    <xf numFmtId="2" fontId="6" fillId="0" borderId="20" xfId="2" applyNumberFormat="1" applyFont="1" applyBorder="1"/>
    <xf numFmtId="0" fontId="2" fillId="0" borderId="17" xfId="2" applyFont="1" applyBorder="1"/>
    <xf numFmtId="0" fontId="2" fillId="0" borderId="18" xfId="2" applyFont="1" applyBorder="1"/>
    <xf numFmtId="0" fontId="2" fillId="0" borderId="19" xfId="2" applyFont="1" applyBorder="1"/>
    <xf numFmtId="0" fontId="2" fillId="0" borderId="13" xfId="2" applyFont="1" applyFill="1" applyBorder="1" applyAlignment="1">
      <alignment horizontal="right"/>
    </xf>
    <xf numFmtId="0" fontId="2" fillId="0" borderId="22" xfId="2" applyFont="1" applyBorder="1"/>
    <xf numFmtId="0" fontId="2" fillId="0" borderId="20" xfId="2" applyFont="1" applyBorder="1"/>
    <xf numFmtId="3" fontId="2" fillId="0" borderId="14" xfId="2" applyNumberFormat="1" applyFont="1" applyFill="1" applyBorder="1"/>
    <xf numFmtId="3" fontId="2" fillId="0" borderId="13" xfId="2" applyNumberFormat="1" applyFont="1" applyFill="1" applyBorder="1" applyAlignment="1">
      <alignment horizontal="right"/>
    </xf>
    <xf numFmtId="3" fontId="2" fillId="0" borderId="14" xfId="2" applyNumberFormat="1" applyFont="1" applyFill="1" applyBorder="1" applyAlignment="1">
      <alignment horizontal="right"/>
    </xf>
    <xf numFmtId="0" fontId="2" fillId="0" borderId="13" xfId="2" applyFont="1" applyBorder="1" applyAlignment="1">
      <alignment horizontal="right"/>
    </xf>
    <xf numFmtId="0" fontId="2" fillId="0" borderId="14" xfId="2" applyFont="1" applyBorder="1" applyAlignment="1">
      <alignment horizontal="right"/>
    </xf>
    <xf numFmtId="3" fontId="2" fillId="0" borderId="22" xfId="2" applyNumberFormat="1" applyFont="1" applyFill="1" applyBorder="1" applyAlignment="1">
      <alignment horizontal="right"/>
    </xf>
    <xf numFmtId="3" fontId="2" fillId="0" borderId="20" xfId="2" applyNumberFormat="1" applyFont="1" applyFill="1" applyBorder="1" applyAlignment="1">
      <alignment horizontal="right"/>
    </xf>
    <xf numFmtId="3" fontId="2" fillId="0" borderId="21" xfId="2" applyNumberFormat="1" applyFont="1" applyFill="1" applyBorder="1" applyAlignment="1">
      <alignment horizontal="right"/>
    </xf>
    <xf numFmtId="0" fontId="1" fillId="0" borderId="18" xfId="2" applyFont="1" applyBorder="1"/>
    <xf numFmtId="4" fontId="2" fillId="0" borderId="14" xfId="2" applyNumberFormat="1" applyFont="1" applyFill="1" applyBorder="1" applyAlignment="1">
      <alignment horizontal="right"/>
    </xf>
    <xf numFmtId="0" fontId="6" fillId="0" borderId="13" xfId="2" applyFont="1" applyFill="1" applyBorder="1"/>
    <xf numFmtId="4" fontId="2" fillId="0" borderId="13" xfId="2" applyNumberFormat="1" applyFont="1" applyBorder="1" applyAlignment="1">
      <alignment horizontal="right"/>
    </xf>
    <xf numFmtId="3" fontId="2" fillId="0" borderId="13" xfId="2" applyNumberFormat="1" applyFont="1" applyBorder="1" applyAlignment="1">
      <alignment horizontal="right"/>
    </xf>
    <xf numFmtId="4" fontId="2" fillId="0" borderId="14" xfId="2" applyNumberFormat="1" applyFont="1" applyBorder="1" applyAlignment="1">
      <alignment horizontal="right"/>
    </xf>
    <xf numFmtId="0" fontId="2" fillId="0" borderId="22" xfId="2" applyNumberFormat="1" applyFont="1" applyBorder="1" applyAlignment="1">
      <alignment horizontal="right"/>
    </xf>
    <xf numFmtId="0" fontId="2" fillId="0" borderId="20" xfId="2" applyNumberFormat="1" applyFont="1" applyBorder="1" applyAlignment="1">
      <alignment horizontal="right"/>
    </xf>
    <xf numFmtId="4" fontId="2" fillId="0" borderId="20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0" fontId="2" fillId="0" borderId="21" xfId="2" applyNumberFormat="1" applyFont="1" applyBorder="1" applyAlignment="1">
      <alignment horizontal="right"/>
    </xf>
    <xf numFmtId="0" fontId="6" fillId="0" borderId="13" xfId="3" applyNumberFormat="1" applyFont="1" applyFill="1" applyBorder="1" applyAlignment="1">
      <alignment horizontal="right"/>
    </xf>
    <xf numFmtId="0" fontId="6" fillId="0" borderId="14" xfId="3" applyNumberFormat="1" applyFont="1" applyFill="1" applyBorder="1" applyAlignment="1">
      <alignment horizontal="right"/>
    </xf>
    <xf numFmtId="0" fontId="3" fillId="0" borderId="13" xfId="3" applyNumberFormat="1" applyFont="1" applyFill="1" applyBorder="1" applyAlignment="1">
      <alignment horizontal="right"/>
    </xf>
    <xf numFmtId="167" fontId="6" fillId="0" borderId="14" xfId="3" applyNumberFormat="1" applyFont="1" applyFill="1" applyBorder="1" applyAlignment="1">
      <alignment horizontal="right"/>
    </xf>
    <xf numFmtId="0" fontId="6" fillId="0" borderId="22" xfId="3" applyNumberFormat="1" applyFont="1" applyFill="1" applyBorder="1" applyAlignment="1">
      <alignment horizontal="right"/>
    </xf>
    <xf numFmtId="0" fontId="6" fillId="0" borderId="20" xfId="3" applyNumberFormat="1" applyFont="1" applyFill="1" applyBorder="1" applyAlignment="1">
      <alignment horizontal="right"/>
    </xf>
    <xf numFmtId="0" fontId="6" fillId="0" borderId="21" xfId="3" applyNumberFormat="1" applyFont="1" applyFill="1" applyBorder="1" applyAlignment="1">
      <alignment horizontal="right"/>
    </xf>
    <xf numFmtId="1" fontId="6" fillId="0" borderId="13" xfId="2" applyNumberFormat="1" applyFont="1" applyFill="1" applyBorder="1" applyAlignment="1">
      <alignment horizontal="right"/>
    </xf>
    <xf numFmtId="1" fontId="3" fillId="0" borderId="13" xfId="3" applyNumberFormat="1" applyFont="1" applyFill="1" applyBorder="1" applyAlignment="1">
      <alignment horizontal="right"/>
    </xf>
    <xf numFmtId="49" fontId="15" fillId="0" borderId="16" xfId="2" applyNumberFormat="1" applyFont="1" applyFill="1" applyBorder="1" applyAlignment="1"/>
    <xf numFmtId="0" fontId="2" fillId="0" borderId="5" xfId="2" applyFont="1" applyBorder="1"/>
    <xf numFmtId="0" fontId="2" fillId="0" borderId="0" xfId="2" applyFont="1" applyBorder="1"/>
    <xf numFmtId="0" fontId="42" fillId="0" borderId="0" xfId="2" applyFont="1"/>
    <xf numFmtId="0" fontId="43" fillId="0" borderId="12" xfId="2" applyFont="1" applyBorder="1"/>
    <xf numFmtId="0" fontId="42" fillId="0" borderId="12" xfId="2" applyFont="1" applyBorder="1"/>
    <xf numFmtId="0" fontId="1" fillId="0" borderId="0" xfId="2" applyFont="1"/>
    <xf numFmtId="49" fontId="1" fillId="0" borderId="0" xfId="2" applyNumberFormat="1" applyFont="1"/>
    <xf numFmtId="0" fontId="2" fillId="0" borderId="20" xfId="2" applyNumberFormat="1" applyFont="1" applyFill="1" applyBorder="1"/>
    <xf numFmtId="0" fontId="1" fillId="0" borderId="3" xfId="2" applyFont="1" applyBorder="1" applyAlignment="1"/>
    <xf numFmtId="0" fontId="1" fillId="0" borderId="0" xfId="2" applyFont="1" applyBorder="1" applyAlignment="1"/>
    <xf numFmtId="0" fontId="42" fillId="0" borderId="3" xfId="2" applyFont="1" applyBorder="1"/>
    <xf numFmtId="3" fontId="1" fillId="0" borderId="12" xfId="2" applyNumberFormat="1" applyFont="1" applyBorder="1"/>
    <xf numFmtId="2" fontId="8" fillId="0" borderId="13" xfId="2" applyNumberFormat="1" applyFont="1" applyBorder="1" applyAlignment="1">
      <alignment horizontal="right"/>
    </xf>
    <xf numFmtId="2" fontId="8" fillId="0" borderId="12" xfId="2" applyNumberFormat="1" applyFont="1" applyBorder="1" applyAlignment="1">
      <alignment horizontal="right"/>
    </xf>
    <xf numFmtId="2" fontId="8" fillId="0" borderId="7" xfId="2" applyNumberFormat="1" applyFont="1" applyBorder="1" applyAlignment="1">
      <alignment horizontal="right"/>
    </xf>
    <xf numFmtId="2" fontId="8" fillId="0" borderId="1" xfId="2" applyNumberFormat="1" applyFont="1" applyBorder="1" applyAlignment="1">
      <alignment horizontal="right"/>
    </xf>
    <xf numFmtId="2" fontId="8" fillId="0" borderId="3" xfId="2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0" fillId="4" borderId="0" xfId="2" applyFont="1" applyFill="1" applyBorder="1" applyAlignment="1">
      <alignment horizontal="center"/>
    </xf>
    <xf numFmtId="0" fontId="35" fillId="2" borderId="0" xfId="2" applyFont="1" applyFill="1" applyBorder="1" applyAlignment="1">
      <alignment horizontal="center"/>
    </xf>
    <xf numFmtId="0" fontId="1" fillId="0" borderId="0" xfId="0" applyFont="1" applyBorder="1" applyAlignment="1"/>
    <xf numFmtId="0" fontId="21" fillId="0" borderId="3" xfId="2" applyFont="1" applyBorder="1" applyAlignment="1">
      <alignment horizontal="left"/>
    </xf>
    <xf numFmtId="0" fontId="20" fillId="3" borderId="0" xfId="2" applyFont="1" applyFill="1" applyAlignment="1">
      <alignment horizontal="right"/>
    </xf>
    <xf numFmtId="0" fontId="21" fillId="0" borderId="0" xfId="2" applyFont="1" applyAlignment="1">
      <alignment horizontal="left"/>
    </xf>
    <xf numFmtId="0" fontId="20" fillId="3" borderId="1" xfId="2" applyFont="1" applyFill="1" applyBorder="1" applyAlignment="1">
      <alignment horizontal="right"/>
    </xf>
    <xf numFmtId="0" fontId="6" fillId="0" borderId="3" xfId="2" applyFont="1" applyBorder="1" applyAlignment="1">
      <alignment horizontal="center"/>
    </xf>
    <xf numFmtId="0" fontId="22" fillId="0" borderId="0" xfId="2" applyFont="1" applyFill="1" applyAlignment="1">
      <alignment horizontal="left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1" fillId="0" borderId="3" xfId="2" applyFon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42" fillId="0" borderId="9" xfId="2" applyFont="1" applyBorder="1" applyAlignment="1">
      <alignment horizontal="center"/>
    </xf>
    <xf numFmtId="0" fontId="42" fillId="0" borderId="10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37" fillId="0" borderId="0" xfId="2" applyFont="1" applyFill="1" applyBorder="1" applyAlignment="1">
      <alignment horizontal="left" vertical="center" wrapText="1" readingOrder="1"/>
    </xf>
    <xf numFmtId="0" fontId="1" fillId="0" borderId="0" xfId="2" applyFont="1" applyFill="1" applyBorder="1" applyAlignment="1">
      <alignment horizontal="left" vertical="center" wrapText="1" readingOrder="1"/>
    </xf>
    <xf numFmtId="0" fontId="1" fillId="0" borderId="0" xfId="2" applyFont="1" applyFill="1" applyBorder="1" applyAlignment="1">
      <alignment horizontal="left" vertical="center" readingOrder="1"/>
    </xf>
    <xf numFmtId="0" fontId="1" fillId="0" borderId="0" xfId="2" applyFont="1" applyAlignment="1">
      <alignment horizontal="left" vertical="center" readingOrder="1"/>
    </xf>
    <xf numFmtId="0" fontId="21" fillId="0" borderId="0" xfId="2" applyFont="1" applyAlignment="1">
      <alignment horizontal="left" vertical="center"/>
    </xf>
    <xf numFmtId="0" fontId="1" fillId="0" borderId="0" xfId="2" applyFont="1" applyFill="1" applyBorder="1" applyAlignment="1">
      <alignment horizontal="left" wrapText="1"/>
    </xf>
    <xf numFmtId="0" fontId="37" fillId="0" borderId="0" xfId="2" applyFont="1" applyFill="1" applyBorder="1" applyAlignment="1">
      <alignment horizontal="left" wrapText="1"/>
    </xf>
    <xf numFmtId="0" fontId="6" fillId="0" borderId="0" xfId="2" applyFont="1" applyBorder="1" applyAlignment="1">
      <alignment horizontal="left"/>
    </xf>
    <xf numFmtId="0" fontId="33" fillId="0" borderId="0" xfId="2" applyFont="1" applyFill="1" applyBorder="1" applyAlignment="1">
      <alignment horizontal="left" wrapText="1"/>
    </xf>
  </cellXfs>
  <cellStyles count="9">
    <cellStyle name="Comma 2" xfId="1"/>
    <cellStyle name="Comma 3" xfId="3"/>
    <cellStyle name="Normal" xfId="0" builtinId="0"/>
    <cellStyle name="Normal 2" xfId="2"/>
    <cellStyle name="Normal 2 2" xfId="4"/>
    <cellStyle name="Normal 3" xfId="5"/>
    <cellStyle name="Normal 3 2" xfId="8"/>
    <cellStyle name="Normal 4" xfId="7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R438"/>
  <sheetViews>
    <sheetView showGridLines="0" tabSelected="1" zoomScale="80" zoomScaleNormal="80" workbookViewId="0">
      <selection activeCell="M13" sqref="M13"/>
    </sheetView>
  </sheetViews>
  <sheetFormatPr defaultRowHeight="12.75"/>
  <cols>
    <col min="1" max="2" width="2.7109375" style="2" customWidth="1"/>
    <col min="3" max="3" width="43.85546875" style="2" customWidth="1"/>
    <col min="4" max="4" width="22.42578125" style="38" customWidth="1"/>
    <col min="5" max="14" width="12.7109375" style="2" customWidth="1"/>
    <col min="15" max="257" width="9.140625" style="2"/>
    <col min="258" max="258" width="2.7109375" style="2" customWidth="1"/>
    <col min="259" max="259" width="48.140625" style="2" customWidth="1"/>
    <col min="260" max="260" width="20.5703125" style="2" customWidth="1"/>
    <col min="261" max="261" width="16" style="2" customWidth="1"/>
    <col min="262" max="264" width="15" style="2" bestFit="1" customWidth="1"/>
    <col min="265" max="265" width="15" style="2" customWidth="1"/>
    <col min="266" max="266" width="20.42578125" style="2" customWidth="1"/>
    <col min="267" max="267" width="20.140625" style="2" customWidth="1"/>
    <col min="268" max="268" width="17.85546875" style="2" customWidth="1"/>
    <col min="269" max="269" width="17.42578125" style="2" customWidth="1"/>
    <col min="270" max="270" width="17.28515625" style="2" customWidth="1"/>
    <col min="271" max="513" width="9.140625" style="2"/>
    <col min="514" max="514" width="2.7109375" style="2" customWidth="1"/>
    <col min="515" max="515" width="48.140625" style="2" customWidth="1"/>
    <col min="516" max="516" width="20.5703125" style="2" customWidth="1"/>
    <col min="517" max="517" width="16" style="2" customWidth="1"/>
    <col min="518" max="520" width="15" style="2" bestFit="1" customWidth="1"/>
    <col min="521" max="521" width="15" style="2" customWidth="1"/>
    <col min="522" max="522" width="20.42578125" style="2" customWidth="1"/>
    <col min="523" max="523" width="20.140625" style="2" customWidth="1"/>
    <col min="524" max="524" width="17.85546875" style="2" customWidth="1"/>
    <col min="525" max="525" width="17.42578125" style="2" customWidth="1"/>
    <col min="526" max="526" width="17.28515625" style="2" customWidth="1"/>
    <col min="527" max="769" width="9.140625" style="2"/>
    <col min="770" max="770" width="2.7109375" style="2" customWidth="1"/>
    <col min="771" max="771" width="48.140625" style="2" customWidth="1"/>
    <col min="772" max="772" width="20.5703125" style="2" customWidth="1"/>
    <col min="773" max="773" width="16" style="2" customWidth="1"/>
    <col min="774" max="776" width="15" style="2" bestFit="1" customWidth="1"/>
    <col min="777" max="777" width="15" style="2" customWidth="1"/>
    <col min="778" max="778" width="20.42578125" style="2" customWidth="1"/>
    <col min="779" max="779" width="20.140625" style="2" customWidth="1"/>
    <col min="780" max="780" width="17.85546875" style="2" customWidth="1"/>
    <col min="781" max="781" width="17.42578125" style="2" customWidth="1"/>
    <col min="782" max="782" width="17.28515625" style="2" customWidth="1"/>
    <col min="783" max="1025" width="9.140625" style="2"/>
    <col min="1026" max="1026" width="2.7109375" style="2" customWidth="1"/>
    <col min="1027" max="1027" width="48.140625" style="2" customWidth="1"/>
    <col min="1028" max="1028" width="20.5703125" style="2" customWidth="1"/>
    <col min="1029" max="1029" width="16" style="2" customWidth="1"/>
    <col min="1030" max="1032" width="15" style="2" bestFit="1" customWidth="1"/>
    <col min="1033" max="1033" width="15" style="2" customWidth="1"/>
    <col min="1034" max="1034" width="20.42578125" style="2" customWidth="1"/>
    <col min="1035" max="1035" width="20.140625" style="2" customWidth="1"/>
    <col min="1036" max="1036" width="17.85546875" style="2" customWidth="1"/>
    <col min="1037" max="1037" width="17.42578125" style="2" customWidth="1"/>
    <col min="1038" max="1038" width="17.28515625" style="2" customWidth="1"/>
    <col min="1039" max="1281" width="9.140625" style="2"/>
    <col min="1282" max="1282" width="2.7109375" style="2" customWidth="1"/>
    <col min="1283" max="1283" width="48.140625" style="2" customWidth="1"/>
    <col min="1284" max="1284" width="20.5703125" style="2" customWidth="1"/>
    <col min="1285" max="1285" width="16" style="2" customWidth="1"/>
    <col min="1286" max="1288" width="15" style="2" bestFit="1" customWidth="1"/>
    <col min="1289" max="1289" width="15" style="2" customWidth="1"/>
    <col min="1290" max="1290" width="20.42578125" style="2" customWidth="1"/>
    <col min="1291" max="1291" width="20.140625" style="2" customWidth="1"/>
    <col min="1292" max="1292" width="17.85546875" style="2" customWidth="1"/>
    <col min="1293" max="1293" width="17.42578125" style="2" customWidth="1"/>
    <col min="1294" max="1294" width="17.28515625" style="2" customWidth="1"/>
    <col min="1295" max="1537" width="9.140625" style="2"/>
    <col min="1538" max="1538" width="2.7109375" style="2" customWidth="1"/>
    <col min="1539" max="1539" width="48.140625" style="2" customWidth="1"/>
    <col min="1540" max="1540" width="20.5703125" style="2" customWidth="1"/>
    <col min="1541" max="1541" width="16" style="2" customWidth="1"/>
    <col min="1542" max="1544" width="15" style="2" bestFit="1" customWidth="1"/>
    <col min="1545" max="1545" width="15" style="2" customWidth="1"/>
    <col min="1546" max="1546" width="20.42578125" style="2" customWidth="1"/>
    <col min="1547" max="1547" width="20.140625" style="2" customWidth="1"/>
    <col min="1548" max="1548" width="17.85546875" style="2" customWidth="1"/>
    <col min="1549" max="1549" width="17.42578125" style="2" customWidth="1"/>
    <col min="1550" max="1550" width="17.28515625" style="2" customWidth="1"/>
    <col min="1551" max="1793" width="9.140625" style="2"/>
    <col min="1794" max="1794" width="2.7109375" style="2" customWidth="1"/>
    <col min="1795" max="1795" width="48.140625" style="2" customWidth="1"/>
    <col min="1796" max="1796" width="20.5703125" style="2" customWidth="1"/>
    <col min="1797" max="1797" width="16" style="2" customWidth="1"/>
    <col min="1798" max="1800" width="15" style="2" bestFit="1" customWidth="1"/>
    <col min="1801" max="1801" width="15" style="2" customWidth="1"/>
    <col min="1802" max="1802" width="20.42578125" style="2" customWidth="1"/>
    <col min="1803" max="1803" width="20.140625" style="2" customWidth="1"/>
    <col min="1804" max="1804" width="17.85546875" style="2" customWidth="1"/>
    <col min="1805" max="1805" width="17.42578125" style="2" customWidth="1"/>
    <col min="1806" max="1806" width="17.28515625" style="2" customWidth="1"/>
    <col min="1807" max="2049" width="9.140625" style="2"/>
    <col min="2050" max="2050" width="2.7109375" style="2" customWidth="1"/>
    <col min="2051" max="2051" width="48.140625" style="2" customWidth="1"/>
    <col min="2052" max="2052" width="20.5703125" style="2" customWidth="1"/>
    <col min="2053" max="2053" width="16" style="2" customWidth="1"/>
    <col min="2054" max="2056" width="15" style="2" bestFit="1" customWidth="1"/>
    <col min="2057" max="2057" width="15" style="2" customWidth="1"/>
    <col min="2058" max="2058" width="20.42578125" style="2" customWidth="1"/>
    <col min="2059" max="2059" width="20.140625" style="2" customWidth="1"/>
    <col min="2060" max="2060" width="17.85546875" style="2" customWidth="1"/>
    <col min="2061" max="2061" width="17.42578125" style="2" customWidth="1"/>
    <col min="2062" max="2062" width="17.28515625" style="2" customWidth="1"/>
    <col min="2063" max="2305" width="9.140625" style="2"/>
    <col min="2306" max="2306" width="2.7109375" style="2" customWidth="1"/>
    <col min="2307" max="2307" width="48.140625" style="2" customWidth="1"/>
    <col min="2308" max="2308" width="20.5703125" style="2" customWidth="1"/>
    <col min="2309" max="2309" width="16" style="2" customWidth="1"/>
    <col min="2310" max="2312" width="15" style="2" bestFit="1" customWidth="1"/>
    <col min="2313" max="2313" width="15" style="2" customWidth="1"/>
    <col min="2314" max="2314" width="20.42578125" style="2" customWidth="1"/>
    <col min="2315" max="2315" width="20.140625" style="2" customWidth="1"/>
    <col min="2316" max="2316" width="17.85546875" style="2" customWidth="1"/>
    <col min="2317" max="2317" width="17.42578125" style="2" customWidth="1"/>
    <col min="2318" max="2318" width="17.28515625" style="2" customWidth="1"/>
    <col min="2319" max="2561" width="9.140625" style="2"/>
    <col min="2562" max="2562" width="2.7109375" style="2" customWidth="1"/>
    <col min="2563" max="2563" width="48.140625" style="2" customWidth="1"/>
    <col min="2564" max="2564" width="20.5703125" style="2" customWidth="1"/>
    <col min="2565" max="2565" width="16" style="2" customWidth="1"/>
    <col min="2566" max="2568" width="15" style="2" bestFit="1" customWidth="1"/>
    <col min="2569" max="2569" width="15" style="2" customWidth="1"/>
    <col min="2570" max="2570" width="20.42578125" style="2" customWidth="1"/>
    <col min="2571" max="2571" width="20.140625" style="2" customWidth="1"/>
    <col min="2572" max="2572" width="17.85546875" style="2" customWidth="1"/>
    <col min="2573" max="2573" width="17.42578125" style="2" customWidth="1"/>
    <col min="2574" max="2574" width="17.28515625" style="2" customWidth="1"/>
    <col min="2575" max="2817" width="9.140625" style="2"/>
    <col min="2818" max="2818" width="2.7109375" style="2" customWidth="1"/>
    <col min="2819" max="2819" width="48.140625" style="2" customWidth="1"/>
    <col min="2820" max="2820" width="20.5703125" style="2" customWidth="1"/>
    <col min="2821" max="2821" width="16" style="2" customWidth="1"/>
    <col min="2822" max="2824" width="15" style="2" bestFit="1" customWidth="1"/>
    <col min="2825" max="2825" width="15" style="2" customWidth="1"/>
    <col min="2826" max="2826" width="20.42578125" style="2" customWidth="1"/>
    <col min="2827" max="2827" width="20.140625" style="2" customWidth="1"/>
    <col min="2828" max="2828" width="17.85546875" style="2" customWidth="1"/>
    <col min="2829" max="2829" width="17.42578125" style="2" customWidth="1"/>
    <col min="2830" max="2830" width="17.28515625" style="2" customWidth="1"/>
    <col min="2831" max="3073" width="9.140625" style="2"/>
    <col min="3074" max="3074" width="2.7109375" style="2" customWidth="1"/>
    <col min="3075" max="3075" width="48.140625" style="2" customWidth="1"/>
    <col min="3076" max="3076" width="20.5703125" style="2" customWidth="1"/>
    <col min="3077" max="3077" width="16" style="2" customWidth="1"/>
    <col min="3078" max="3080" width="15" style="2" bestFit="1" customWidth="1"/>
    <col min="3081" max="3081" width="15" style="2" customWidth="1"/>
    <col min="3082" max="3082" width="20.42578125" style="2" customWidth="1"/>
    <col min="3083" max="3083" width="20.140625" style="2" customWidth="1"/>
    <col min="3084" max="3084" width="17.85546875" style="2" customWidth="1"/>
    <col min="3085" max="3085" width="17.42578125" style="2" customWidth="1"/>
    <col min="3086" max="3086" width="17.28515625" style="2" customWidth="1"/>
    <col min="3087" max="3329" width="9.140625" style="2"/>
    <col min="3330" max="3330" width="2.7109375" style="2" customWidth="1"/>
    <col min="3331" max="3331" width="48.140625" style="2" customWidth="1"/>
    <col min="3332" max="3332" width="20.5703125" style="2" customWidth="1"/>
    <col min="3333" max="3333" width="16" style="2" customWidth="1"/>
    <col min="3334" max="3336" width="15" style="2" bestFit="1" customWidth="1"/>
    <col min="3337" max="3337" width="15" style="2" customWidth="1"/>
    <col min="3338" max="3338" width="20.42578125" style="2" customWidth="1"/>
    <col min="3339" max="3339" width="20.140625" style="2" customWidth="1"/>
    <col min="3340" max="3340" width="17.85546875" style="2" customWidth="1"/>
    <col min="3341" max="3341" width="17.42578125" style="2" customWidth="1"/>
    <col min="3342" max="3342" width="17.28515625" style="2" customWidth="1"/>
    <col min="3343" max="3585" width="9.140625" style="2"/>
    <col min="3586" max="3586" width="2.7109375" style="2" customWidth="1"/>
    <col min="3587" max="3587" width="48.140625" style="2" customWidth="1"/>
    <col min="3588" max="3588" width="20.5703125" style="2" customWidth="1"/>
    <col min="3589" max="3589" width="16" style="2" customWidth="1"/>
    <col min="3590" max="3592" width="15" style="2" bestFit="1" customWidth="1"/>
    <col min="3593" max="3593" width="15" style="2" customWidth="1"/>
    <col min="3594" max="3594" width="20.42578125" style="2" customWidth="1"/>
    <col min="3595" max="3595" width="20.140625" style="2" customWidth="1"/>
    <col min="3596" max="3596" width="17.85546875" style="2" customWidth="1"/>
    <col min="3597" max="3597" width="17.42578125" style="2" customWidth="1"/>
    <col min="3598" max="3598" width="17.28515625" style="2" customWidth="1"/>
    <col min="3599" max="3841" width="9.140625" style="2"/>
    <col min="3842" max="3842" width="2.7109375" style="2" customWidth="1"/>
    <col min="3843" max="3843" width="48.140625" style="2" customWidth="1"/>
    <col min="3844" max="3844" width="20.5703125" style="2" customWidth="1"/>
    <col min="3845" max="3845" width="16" style="2" customWidth="1"/>
    <col min="3846" max="3848" width="15" style="2" bestFit="1" customWidth="1"/>
    <col min="3849" max="3849" width="15" style="2" customWidth="1"/>
    <col min="3850" max="3850" width="20.42578125" style="2" customWidth="1"/>
    <col min="3851" max="3851" width="20.140625" style="2" customWidth="1"/>
    <col min="3852" max="3852" width="17.85546875" style="2" customWidth="1"/>
    <col min="3853" max="3853" width="17.42578125" style="2" customWidth="1"/>
    <col min="3854" max="3854" width="17.28515625" style="2" customWidth="1"/>
    <col min="3855" max="4097" width="9.140625" style="2"/>
    <col min="4098" max="4098" width="2.7109375" style="2" customWidth="1"/>
    <col min="4099" max="4099" width="48.140625" style="2" customWidth="1"/>
    <col min="4100" max="4100" width="20.5703125" style="2" customWidth="1"/>
    <col min="4101" max="4101" width="16" style="2" customWidth="1"/>
    <col min="4102" max="4104" width="15" style="2" bestFit="1" customWidth="1"/>
    <col min="4105" max="4105" width="15" style="2" customWidth="1"/>
    <col min="4106" max="4106" width="20.42578125" style="2" customWidth="1"/>
    <col min="4107" max="4107" width="20.140625" style="2" customWidth="1"/>
    <col min="4108" max="4108" width="17.85546875" style="2" customWidth="1"/>
    <col min="4109" max="4109" width="17.42578125" style="2" customWidth="1"/>
    <col min="4110" max="4110" width="17.28515625" style="2" customWidth="1"/>
    <col min="4111" max="4353" width="9.140625" style="2"/>
    <col min="4354" max="4354" width="2.7109375" style="2" customWidth="1"/>
    <col min="4355" max="4355" width="48.140625" style="2" customWidth="1"/>
    <col min="4356" max="4356" width="20.5703125" style="2" customWidth="1"/>
    <col min="4357" max="4357" width="16" style="2" customWidth="1"/>
    <col min="4358" max="4360" width="15" style="2" bestFit="1" customWidth="1"/>
    <col min="4361" max="4361" width="15" style="2" customWidth="1"/>
    <col min="4362" max="4362" width="20.42578125" style="2" customWidth="1"/>
    <col min="4363" max="4363" width="20.140625" style="2" customWidth="1"/>
    <col min="4364" max="4364" width="17.85546875" style="2" customWidth="1"/>
    <col min="4365" max="4365" width="17.42578125" style="2" customWidth="1"/>
    <col min="4366" max="4366" width="17.28515625" style="2" customWidth="1"/>
    <col min="4367" max="4609" width="9.140625" style="2"/>
    <col min="4610" max="4610" width="2.7109375" style="2" customWidth="1"/>
    <col min="4611" max="4611" width="48.140625" style="2" customWidth="1"/>
    <col min="4612" max="4612" width="20.5703125" style="2" customWidth="1"/>
    <col min="4613" max="4613" width="16" style="2" customWidth="1"/>
    <col min="4614" max="4616" width="15" style="2" bestFit="1" customWidth="1"/>
    <col min="4617" max="4617" width="15" style="2" customWidth="1"/>
    <col min="4618" max="4618" width="20.42578125" style="2" customWidth="1"/>
    <col min="4619" max="4619" width="20.140625" style="2" customWidth="1"/>
    <col min="4620" max="4620" width="17.85546875" style="2" customWidth="1"/>
    <col min="4621" max="4621" width="17.42578125" style="2" customWidth="1"/>
    <col min="4622" max="4622" width="17.28515625" style="2" customWidth="1"/>
    <col min="4623" max="4865" width="9.140625" style="2"/>
    <col min="4866" max="4866" width="2.7109375" style="2" customWidth="1"/>
    <col min="4867" max="4867" width="48.140625" style="2" customWidth="1"/>
    <col min="4868" max="4868" width="20.5703125" style="2" customWidth="1"/>
    <col min="4869" max="4869" width="16" style="2" customWidth="1"/>
    <col min="4870" max="4872" width="15" style="2" bestFit="1" customWidth="1"/>
    <col min="4873" max="4873" width="15" style="2" customWidth="1"/>
    <col min="4874" max="4874" width="20.42578125" style="2" customWidth="1"/>
    <col min="4875" max="4875" width="20.140625" style="2" customWidth="1"/>
    <col min="4876" max="4876" width="17.85546875" style="2" customWidth="1"/>
    <col min="4877" max="4877" width="17.42578125" style="2" customWidth="1"/>
    <col min="4878" max="4878" width="17.28515625" style="2" customWidth="1"/>
    <col min="4879" max="5121" width="9.140625" style="2"/>
    <col min="5122" max="5122" width="2.7109375" style="2" customWidth="1"/>
    <col min="5123" max="5123" width="48.140625" style="2" customWidth="1"/>
    <col min="5124" max="5124" width="20.5703125" style="2" customWidth="1"/>
    <col min="5125" max="5125" width="16" style="2" customWidth="1"/>
    <col min="5126" max="5128" width="15" style="2" bestFit="1" customWidth="1"/>
    <col min="5129" max="5129" width="15" style="2" customWidth="1"/>
    <col min="5130" max="5130" width="20.42578125" style="2" customWidth="1"/>
    <col min="5131" max="5131" width="20.140625" style="2" customWidth="1"/>
    <col min="5132" max="5132" width="17.85546875" style="2" customWidth="1"/>
    <col min="5133" max="5133" width="17.42578125" style="2" customWidth="1"/>
    <col min="5134" max="5134" width="17.28515625" style="2" customWidth="1"/>
    <col min="5135" max="5377" width="9.140625" style="2"/>
    <col min="5378" max="5378" width="2.7109375" style="2" customWidth="1"/>
    <col min="5379" max="5379" width="48.140625" style="2" customWidth="1"/>
    <col min="5380" max="5380" width="20.5703125" style="2" customWidth="1"/>
    <col min="5381" max="5381" width="16" style="2" customWidth="1"/>
    <col min="5382" max="5384" width="15" style="2" bestFit="1" customWidth="1"/>
    <col min="5385" max="5385" width="15" style="2" customWidth="1"/>
    <col min="5386" max="5386" width="20.42578125" style="2" customWidth="1"/>
    <col min="5387" max="5387" width="20.140625" style="2" customWidth="1"/>
    <col min="5388" max="5388" width="17.85546875" style="2" customWidth="1"/>
    <col min="5389" max="5389" width="17.42578125" style="2" customWidth="1"/>
    <col min="5390" max="5390" width="17.28515625" style="2" customWidth="1"/>
    <col min="5391" max="5633" width="9.140625" style="2"/>
    <col min="5634" max="5634" width="2.7109375" style="2" customWidth="1"/>
    <col min="5635" max="5635" width="48.140625" style="2" customWidth="1"/>
    <col min="5636" max="5636" width="20.5703125" style="2" customWidth="1"/>
    <col min="5637" max="5637" width="16" style="2" customWidth="1"/>
    <col min="5638" max="5640" width="15" style="2" bestFit="1" customWidth="1"/>
    <col min="5641" max="5641" width="15" style="2" customWidth="1"/>
    <col min="5642" max="5642" width="20.42578125" style="2" customWidth="1"/>
    <col min="5643" max="5643" width="20.140625" style="2" customWidth="1"/>
    <col min="5644" max="5644" width="17.85546875" style="2" customWidth="1"/>
    <col min="5645" max="5645" width="17.42578125" style="2" customWidth="1"/>
    <col min="5646" max="5646" width="17.28515625" style="2" customWidth="1"/>
    <col min="5647" max="5889" width="9.140625" style="2"/>
    <col min="5890" max="5890" width="2.7109375" style="2" customWidth="1"/>
    <col min="5891" max="5891" width="48.140625" style="2" customWidth="1"/>
    <col min="5892" max="5892" width="20.5703125" style="2" customWidth="1"/>
    <col min="5893" max="5893" width="16" style="2" customWidth="1"/>
    <col min="5894" max="5896" width="15" style="2" bestFit="1" customWidth="1"/>
    <col min="5897" max="5897" width="15" style="2" customWidth="1"/>
    <col min="5898" max="5898" width="20.42578125" style="2" customWidth="1"/>
    <col min="5899" max="5899" width="20.140625" style="2" customWidth="1"/>
    <col min="5900" max="5900" width="17.85546875" style="2" customWidth="1"/>
    <col min="5901" max="5901" width="17.42578125" style="2" customWidth="1"/>
    <col min="5902" max="5902" width="17.28515625" style="2" customWidth="1"/>
    <col min="5903" max="6145" width="9.140625" style="2"/>
    <col min="6146" max="6146" width="2.7109375" style="2" customWidth="1"/>
    <col min="6147" max="6147" width="48.140625" style="2" customWidth="1"/>
    <col min="6148" max="6148" width="20.5703125" style="2" customWidth="1"/>
    <col min="6149" max="6149" width="16" style="2" customWidth="1"/>
    <col min="6150" max="6152" width="15" style="2" bestFit="1" customWidth="1"/>
    <col min="6153" max="6153" width="15" style="2" customWidth="1"/>
    <col min="6154" max="6154" width="20.42578125" style="2" customWidth="1"/>
    <col min="6155" max="6155" width="20.140625" style="2" customWidth="1"/>
    <col min="6156" max="6156" width="17.85546875" style="2" customWidth="1"/>
    <col min="6157" max="6157" width="17.42578125" style="2" customWidth="1"/>
    <col min="6158" max="6158" width="17.28515625" style="2" customWidth="1"/>
    <col min="6159" max="6401" width="9.140625" style="2"/>
    <col min="6402" max="6402" width="2.7109375" style="2" customWidth="1"/>
    <col min="6403" max="6403" width="48.140625" style="2" customWidth="1"/>
    <col min="6404" max="6404" width="20.5703125" style="2" customWidth="1"/>
    <col min="6405" max="6405" width="16" style="2" customWidth="1"/>
    <col min="6406" max="6408" width="15" style="2" bestFit="1" customWidth="1"/>
    <col min="6409" max="6409" width="15" style="2" customWidth="1"/>
    <col min="6410" max="6410" width="20.42578125" style="2" customWidth="1"/>
    <col min="6411" max="6411" width="20.140625" style="2" customWidth="1"/>
    <col min="6412" max="6412" width="17.85546875" style="2" customWidth="1"/>
    <col min="6413" max="6413" width="17.42578125" style="2" customWidth="1"/>
    <col min="6414" max="6414" width="17.28515625" style="2" customWidth="1"/>
    <col min="6415" max="6657" width="9.140625" style="2"/>
    <col min="6658" max="6658" width="2.7109375" style="2" customWidth="1"/>
    <col min="6659" max="6659" width="48.140625" style="2" customWidth="1"/>
    <col min="6660" max="6660" width="20.5703125" style="2" customWidth="1"/>
    <col min="6661" max="6661" width="16" style="2" customWidth="1"/>
    <col min="6662" max="6664" width="15" style="2" bestFit="1" customWidth="1"/>
    <col min="6665" max="6665" width="15" style="2" customWidth="1"/>
    <col min="6666" max="6666" width="20.42578125" style="2" customWidth="1"/>
    <col min="6667" max="6667" width="20.140625" style="2" customWidth="1"/>
    <col min="6668" max="6668" width="17.85546875" style="2" customWidth="1"/>
    <col min="6669" max="6669" width="17.42578125" style="2" customWidth="1"/>
    <col min="6670" max="6670" width="17.28515625" style="2" customWidth="1"/>
    <col min="6671" max="6913" width="9.140625" style="2"/>
    <col min="6914" max="6914" width="2.7109375" style="2" customWidth="1"/>
    <col min="6915" max="6915" width="48.140625" style="2" customWidth="1"/>
    <col min="6916" max="6916" width="20.5703125" style="2" customWidth="1"/>
    <col min="6917" max="6917" width="16" style="2" customWidth="1"/>
    <col min="6918" max="6920" width="15" style="2" bestFit="1" customWidth="1"/>
    <col min="6921" max="6921" width="15" style="2" customWidth="1"/>
    <col min="6922" max="6922" width="20.42578125" style="2" customWidth="1"/>
    <col min="6923" max="6923" width="20.140625" style="2" customWidth="1"/>
    <col min="6924" max="6924" width="17.85546875" style="2" customWidth="1"/>
    <col min="6925" max="6925" width="17.42578125" style="2" customWidth="1"/>
    <col min="6926" max="6926" width="17.28515625" style="2" customWidth="1"/>
    <col min="6927" max="7169" width="9.140625" style="2"/>
    <col min="7170" max="7170" width="2.7109375" style="2" customWidth="1"/>
    <col min="7171" max="7171" width="48.140625" style="2" customWidth="1"/>
    <col min="7172" max="7172" width="20.5703125" style="2" customWidth="1"/>
    <col min="7173" max="7173" width="16" style="2" customWidth="1"/>
    <col min="7174" max="7176" width="15" style="2" bestFit="1" customWidth="1"/>
    <col min="7177" max="7177" width="15" style="2" customWidth="1"/>
    <col min="7178" max="7178" width="20.42578125" style="2" customWidth="1"/>
    <col min="7179" max="7179" width="20.140625" style="2" customWidth="1"/>
    <col min="7180" max="7180" width="17.85546875" style="2" customWidth="1"/>
    <col min="7181" max="7181" width="17.42578125" style="2" customWidth="1"/>
    <col min="7182" max="7182" width="17.28515625" style="2" customWidth="1"/>
    <col min="7183" max="7425" width="9.140625" style="2"/>
    <col min="7426" max="7426" width="2.7109375" style="2" customWidth="1"/>
    <col min="7427" max="7427" width="48.140625" style="2" customWidth="1"/>
    <col min="7428" max="7428" width="20.5703125" style="2" customWidth="1"/>
    <col min="7429" max="7429" width="16" style="2" customWidth="1"/>
    <col min="7430" max="7432" width="15" style="2" bestFit="1" customWidth="1"/>
    <col min="7433" max="7433" width="15" style="2" customWidth="1"/>
    <col min="7434" max="7434" width="20.42578125" style="2" customWidth="1"/>
    <col min="7435" max="7435" width="20.140625" style="2" customWidth="1"/>
    <col min="7436" max="7436" width="17.85546875" style="2" customWidth="1"/>
    <col min="7437" max="7437" width="17.42578125" style="2" customWidth="1"/>
    <col min="7438" max="7438" width="17.28515625" style="2" customWidth="1"/>
    <col min="7439" max="7681" width="9.140625" style="2"/>
    <col min="7682" max="7682" width="2.7109375" style="2" customWidth="1"/>
    <col min="7683" max="7683" width="48.140625" style="2" customWidth="1"/>
    <col min="7684" max="7684" width="20.5703125" style="2" customWidth="1"/>
    <col min="7685" max="7685" width="16" style="2" customWidth="1"/>
    <col min="7686" max="7688" width="15" style="2" bestFit="1" customWidth="1"/>
    <col min="7689" max="7689" width="15" style="2" customWidth="1"/>
    <col min="7690" max="7690" width="20.42578125" style="2" customWidth="1"/>
    <col min="7691" max="7691" width="20.140625" style="2" customWidth="1"/>
    <col min="7692" max="7692" width="17.85546875" style="2" customWidth="1"/>
    <col min="7693" max="7693" width="17.42578125" style="2" customWidth="1"/>
    <col min="7694" max="7694" width="17.28515625" style="2" customWidth="1"/>
    <col min="7695" max="7937" width="9.140625" style="2"/>
    <col min="7938" max="7938" width="2.7109375" style="2" customWidth="1"/>
    <col min="7939" max="7939" width="48.140625" style="2" customWidth="1"/>
    <col min="7940" max="7940" width="20.5703125" style="2" customWidth="1"/>
    <col min="7941" max="7941" width="16" style="2" customWidth="1"/>
    <col min="7942" max="7944" width="15" style="2" bestFit="1" customWidth="1"/>
    <col min="7945" max="7945" width="15" style="2" customWidth="1"/>
    <col min="7946" max="7946" width="20.42578125" style="2" customWidth="1"/>
    <col min="7947" max="7947" width="20.140625" style="2" customWidth="1"/>
    <col min="7948" max="7948" width="17.85546875" style="2" customWidth="1"/>
    <col min="7949" max="7949" width="17.42578125" style="2" customWidth="1"/>
    <col min="7950" max="7950" width="17.28515625" style="2" customWidth="1"/>
    <col min="7951" max="8193" width="9.140625" style="2"/>
    <col min="8194" max="8194" width="2.7109375" style="2" customWidth="1"/>
    <col min="8195" max="8195" width="48.140625" style="2" customWidth="1"/>
    <col min="8196" max="8196" width="20.5703125" style="2" customWidth="1"/>
    <col min="8197" max="8197" width="16" style="2" customWidth="1"/>
    <col min="8198" max="8200" width="15" style="2" bestFit="1" customWidth="1"/>
    <col min="8201" max="8201" width="15" style="2" customWidth="1"/>
    <col min="8202" max="8202" width="20.42578125" style="2" customWidth="1"/>
    <col min="8203" max="8203" width="20.140625" style="2" customWidth="1"/>
    <col min="8204" max="8204" width="17.85546875" style="2" customWidth="1"/>
    <col min="8205" max="8205" width="17.42578125" style="2" customWidth="1"/>
    <col min="8206" max="8206" width="17.28515625" style="2" customWidth="1"/>
    <col min="8207" max="8449" width="9.140625" style="2"/>
    <col min="8450" max="8450" width="2.7109375" style="2" customWidth="1"/>
    <col min="8451" max="8451" width="48.140625" style="2" customWidth="1"/>
    <col min="8452" max="8452" width="20.5703125" style="2" customWidth="1"/>
    <col min="8453" max="8453" width="16" style="2" customWidth="1"/>
    <col min="8454" max="8456" width="15" style="2" bestFit="1" customWidth="1"/>
    <col min="8457" max="8457" width="15" style="2" customWidth="1"/>
    <col min="8458" max="8458" width="20.42578125" style="2" customWidth="1"/>
    <col min="8459" max="8459" width="20.140625" style="2" customWidth="1"/>
    <col min="8460" max="8460" width="17.85546875" style="2" customWidth="1"/>
    <col min="8461" max="8461" width="17.42578125" style="2" customWidth="1"/>
    <col min="8462" max="8462" width="17.28515625" style="2" customWidth="1"/>
    <col min="8463" max="8705" width="9.140625" style="2"/>
    <col min="8706" max="8706" width="2.7109375" style="2" customWidth="1"/>
    <col min="8707" max="8707" width="48.140625" style="2" customWidth="1"/>
    <col min="8708" max="8708" width="20.5703125" style="2" customWidth="1"/>
    <col min="8709" max="8709" width="16" style="2" customWidth="1"/>
    <col min="8710" max="8712" width="15" style="2" bestFit="1" customWidth="1"/>
    <col min="8713" max="8713" width="15" style="2" customWidth="1"/>
    <col min="8714" max="8714" width="20.42578125" style="2" customWidth="1"/>
    <col min="8715" max="8715" width="20.140625" style="2" customWidth="1"/>
    <col min="8716" max="8716" width="17.85546875" style="2" customWidth="1"/>
    <col min="8717" max="8717" width="17.42578125" style="2" customWidth="1"/>
    <col min="8718" max="8718" width="17.28515625" style="2" customWidth="1"/>
    <col min="8719" max="8961" width="9.140625" style="2"/>
    <col min="8962" max="8962" width="2.7109375" style="2" customWidth="1"/>
    <col min="8963" max="8963" width="48.140625" style="2" customWidth="1"/>
    <col min="8964" max="8964" width="20.5703125" style="2" customWidth="1"/>
    <col min="8965" max="8965" width="16" style="2" customWidth="1"/>
    <col min="8966" max="8968" width="15" style="2" bestFit="1" customWidth="1"/>
    <col min="8969" max="8969" width="15" style="2" customWidth="1"/>
    <col min="8970" max="8970" width="20.42578125" style="2" customWidth="1"/>
    <col min="8971" max="8971" width="20.140625" style="2" customWidth="1"/>
    <col min="8972" max="8972" width="17.85546875" style="2" customWidth="1"/>
    <col min="8973" max="8973" width="17.42578125" style="2" customWidth="1"/>
    <col min="8974" max="8974" width="17.28515625" style="2" customWidth="1"/>
    <col min="8975" max="9217" width="9.140625" style="2"/>
    <col min="9218" max="9218" width="2.7109375" style="2" customWidth="1"/>
    <col min="9219" max="9219" width="48.140625" style="2" customWidth="1"/>
    <col min="9220" max="9220" width="20.5703125" style="2" customWidth="1"/>
    <col min="9221" max="9221" width="16" style="2" customWidth="1"/>
    <col min="9222" max="9224" width="15" style="2" bestFit="1" customWidth="1"/>
    <col min="9225" max="9225" width="15" style="2" customWidth="1"/>
    <col min="9226" max="9226" width="20.42578125" style="2" customWidth="1"/>
    <col min="9227" max="9227" width="20.140625" style="2" customWidth="1"/>
    <col min="9228" max="9228" width="17.85546875" style="2" customWidth="1"/>
    <col min="9229" max="9229" width="17.42578125" style="2" customWidth="1"/>
    <col min="9230" max="9230" width="17.28515625" style="2" customWidth="1"/>
    <col min="9231" max="9473" width="9.140625" style="2"/>
    <col min="9474" max="9474" width="2.7109375" style="2" customWidth="1"/>
    <col min="9475" max="9475" width="48.140625" style="2" customWidth="1"/>
    <col min="9476" max="9476" width="20.5703125" style="2" customWidth="1"/>
    <col min="9477" max="9477" width="16" style="2" customWidth="1"/>
    <col min="9478" max="9480" width="15" style="2" bestFit="1" customWidth="1"/>
    <col min="9481" max="9481" width="15" style="2" customWidth="1"/>
    <col min="9482" max="9482" width="20.42578125" style="2" customWidth="1"/>
    <col min="9483" max="9483" width="20.140625" style="2" customWidth="1"/>
    <col min="9484" max="9484" width="17.85546875" style="2" customWidth="1"/>
    <col min="9485" max="9485" width="17.42578125" style="2" customWidth="1"/>
    <col min="9486" max="9486" width="17.28515625" style="2" customWidth="1"/>
    <col min="9487" max="9729" width="9.140625" style="2"/>
    <col min="9730" max="9730" width="2.7109375" style="2" customWidth="1"/>
    <col min="9731" max="9731" width="48.140625" style="2" customWidth="1"/>
    <col min="9732" max="9732" width="20.5703125" style="2" customWidth="1"/>
    <col min="9733" max="9733" width="16" style="2" customWidth="1"/>
    <col min="9734" max="9736" width="15" style="2" bestFit="1" customWidth="1"/>
    <col min="9737" max="9737" width="15" style="2" customWidth="1"/>
    <col min="9738" max="9738" width="20.42578125" style="2" customWidth="1"/>
    <col min="9739" max="9739" width="20.140625" style="2" customWidth="1"/>
    <col min="9740" max="9740" width="17.85546875" style="2" customWidth="1"/>
    <col min="9741" max="9741" width="17.42578125" style="2" customWidth="1"/>
    <col min="9742" max="9742" width="17.28515625" style="2" customWidth="1"/>
    <col min="9743" max="9985" width="9.140625" style="2"/>
    <col min="9986" max="9986" width="2.7109375" style="2" customWidth="1"/>
    <col min="9987" max="9987" width="48.140625" style="2" customWidth="1"/>
    <col min="9988" max="9988" width="20.5703125" style="2" customWidth="1"/>
    <col min="9989" max="9989" width="16" style="2" customWidth="1"/>
    <col min="9990" max="9992" width="15" style="2" bestFit="1" customWidth="1"/>
    <col min="9993" max="9993" width="15" style="2" customWidth="1"/>
    <col min="9994" max="9994" width="20.42578125" style="2" customWidth="1"/>
    <col min="9995" max="9995" width="20.140625" style="2" customWidth="1"/>
    <col min="9996" max="9996" width="17.85546875" style="2" customWidth="1"/>
    <col min="9997" max="9997" width="17.42578125" style="2" customWidth="1"/>
    <col min="9998" max="9998" width="17.28515625" style="2" customWidth="1"/>
    <col min="9999" max="10241" width="9.140625" style="2"/>
    <col min="10242" max="10242" width="2.7109375" style="2" customWidth="1"/>
    <col min="10243" max="10243" width="48.140625" style="2" customWidth="1"/>
    <col min="10244" max="10244" width="20.5703125" style="2" customWidth="1"/>
    <col min="10245" max="10245" width="16" style="2" customWidth="1"/>
    <col min="10246" max="10248" width="15" style="2" bestFit="1" customWidth="1"/>
    <col min="10249" max="10249" width="15" style="2" customWidth="1"/>
    <col min="10250" max="10250" width="20.42578125" style="2" customWidth="1"/>
    <col min="10251" max="10251" width="20.140625" style="2" customWidth="1"/>
    <col min="10252" max="10252" width="17.85546875" style="2" customWidth="1"/>
    <col min="10253" max="10253" width="17.42578125" style="2" customWidth="1"/>
    <col min="10254" max="10254" width="17.28515625" style="2" customWidth="1"/>
    <col min="10255" max="10497" width="9.140625" style="2"/>
    <col min="10498" max="10498" width="2.7109375" style="2" customWidth="1"/>
    <col min="10499" max="10499" width="48.140625" style="2" customWidth="1"/>
    <col min="10500" max="10500" width="20.5703125" style="2" customWidth="1"/>
    <col min="10501" max="10501" width="16" style="2" customWidth="1"/>
    <col min="10502" max="10504" width="15" style="2" bestFit="1" customWidth="1"/>
    <col min="10505" max="10505" width="15" style="2" customWidth="1"/>
    <col min="10506" max="10506" width="20.42578125" style="2" customWidth="1"/>
    <col min="10507" max="10507" width="20.140625" style="2" customWidth="1"/>
    <col min="10508" max="10508" width="17.85546875" style="2" customWidth="1"/>
    <col min="10509" max="10509" width="17.42578125" style="2" customWidth="1"/>
    <col min="10510" max="10510" width="17.28515625" style="2" customWidth="1"/>
    <col min="10511" max="10753" width="9.140625" style="2"/>
    <col min="10754" max="10754" width="2.7109375" style="2" customWidth="1"/>
    <col min="10755" max="10755" width="48.140625" style="2" customWidth="1"/>
    <col min="10756" max="10756" width="20.5703125" style="2" customWidth="1"/>
    <col min="10757" max="10757" width="16" style="2" customWidth="1"/>
    <col min="10758" max="10760" width="15" style="2" bestFit="1" customWidth="1"/>
    <col min="10761" max="10761" width="15" style="2" customWidth="1"/>
    <col min="10762" max="10762" width="20.42578125" style="2" customWidth="1"/>
    <col min="10763" max="10763" width="20.140625" style="2" customWidth="1"/>
    <col min="10764" max="10764" width="17.85546875" style="2" customWidth="1"/>
    <col min="10765" max="10765" width="17.42578125" style="2" customWidth="1"/>
    <col min="10766" max="10766" width="17.28515625" style="2" customWidth="1"/>
    <col min="10767" max="11009" width="9.140625" style="2"/>
    <col min="11010" max="11010" width="2.7109375" style="2" customWidth="1"/>
    <col min="11011" max="11011" width="48.140625" style="2" customWidth="1"/>
    <col min="11012" max="11012" width="20.5703125" style="2" customWidth="1"/>
    <col min="11013" max="11013" width="16" style="2" customWidth="1"/>
    <col min="11014" max="11016" width="15" style="2" bestFit="1" customWidth="1"/>
    <col min="11017" max="11017" width="15" style="2" customWidth="1"/>
    <col min="11018" max="11018" width="20.42578125" style="2" customWidth="1"/>
    <col min="11019" max="11019" width="20.140625" style="2" customWidth="1"/>
    <col min="11020" max="11020" width="17.85546875" style="2" customWidth="1"/>
    <col min="11021" max="11021" width="17.42578125" style="2" customWidth="1"/>
    <col min="11022" max="11022" width="17.28515625" style="2" customWidth="1"/>
    <col min="11023" max="11265" width="9.140625" style="2"/>
    <col min="11266" max="11266" width="2.7109375" style="2" customWidth="1"/>
    <col min="11267" max="11267" width="48.140625" style="2" customWidth="1"/>
    <col min="11268" max="11268" width="20.5703125" style="2" customWidth="1"/>
    <col min="11269" max="11269" width="16" style="2" customWidth="1"/>
    <col min="11270" max="11272" width="15" style="2" bestFit="1" customWidth="1"/>
    <col min="11273" max="11273" width="15" style="2" customWidth="1"/>
    <col min="11274" max="11274" width="20.42578125" style="2" customWidth="1"/>
    <col min="11275" max="11275" width="20.140625" style="2" customWidth="1"/>
    <col min="11276" max="11276" width="17.85546875" style="2" customWidth="1"/>
    <col min="11277" max="11277" width="17.42578125" style="2" customWidth="1"/>
    <col min="11278" max="11278" width="17.28515625" style="2" customWidth="1"/>
    <col min="11279" max="11521" width="9.140625" style="2"/>
    <col min="11522" max="11522" width="2.7109375" style="2" customWidth="1"/>
    <col min="11523" max="11523" width="48.140625" style="2" customWidth="1"/>
    <col min="11524" max="11524" width="20.5703125" style="2" customWidth="1"/>
    <col min="11525" max="11525" width="16" style="2" customWidth="1"/>
    <col min="11526" max="11528" width="15" style="2" bestFit="1" customWidth="1"/>
    <col min="11529" max="11529" width="15" style="2" customWidth="1"/>
    <col min="11530" max="11530" width="20.42578125" style="2" customWidth="1"/>
    <col min="11531" max="11531" width="20.140625" style="2" customWidth="1"/>
    <col min="11532" max="11532" width="17.85546875" style="2" customWidth="1"/>
    <col min="11533" max="11533" width="17.42578125" style="2" customWidth="1"/>
    <col min="11534" max="11534" width="17.28515625" style="2" customWidth="1"/>
    <col min="11535" max="11777" width="9.140625" style="2"/>
    <col min="11778" max="11778" width="2.7109375" style="2" customWidth="1"/>
    <col min="11779" max="11779" width="48.140625" style="2" customWidth="1"/>
    <col min="11780" max="11780" width="20.5703125" style="2" customWidth="1"/>
    <col min="11781" max="11781" width="16" style="2" customWidth="1"/>
    <col min="11782" max="11784" width="15" style="2" bestFit="1" customWidth="1"/>
    <col min="11785" max="11785" width="15" style="2" customWidth="1"/>
    <col min="11786" max="11786" width="20.42578125" style="2" customWidth="1"/>
    <col min="11787" max="11787" width="20.140625" style="2" customWidth="1"/>
    <col min="11788" max="11788" width="17.85546875" style="2" customWidth="1"/>
    <col min="11789" max="11789" width="17.42578125" style="2" customWidth="1"/>
    <col min="11790" max="11790" width="17.28515625" style="2" customWidth="1"/>
    <col min="11791" max="12033" width="9.140625" style="2"/>
    <col min="12034" max="12034" width="2.7109375" style="2" customWidth="1"/>
    <col min="12035" max="12035" width="48.140625" style="2" customWidth="1"/>
    <col min="12036" max="12036" width="20.5703125" style="2" customWidth="1"/>
    <col min="12037" max="12037" width="16" style="2" customWidth="1"/>
    <col min="12038" max="12040" width="15" style="2" bestFit="1" customWidth="1"/>
    <col min="12041" max="12041" width="15" style="2" customWidth="1"/>
    <col min="12042" max="12042" width="20.42578125" style="2" customWidth="1"/>
    <col min="12043" max="12043" width="20.140625" style="2" customWidth="1"/>
    <col min="12044" max="12044" width="17.85546875" style="2" customWidth="1"/>
    <col min="12045" max="12045" width="17.42578125" style="2" customWidth="1"/>
    <col min="12046" max="12046" width="17.28515625" style="2" customWidth="1"/>
    <col min="12047" max="12289" width="9.140625" style="2"/>
    <col min="12290" max="12290" width="2.7109375" style="2" customWidth="1"/>
    <col min="12291" max="12291" width="48.140625" style="2" customWidth="1"/>
    <col min="12292" max="12292" width="20.5703125" style="2" customWidth="1"/>
    <col min="12293" max="12293" width="16" style="2" customWidth="1"/>
    <col min="12294" max="12296" width="15" style="2" bestFit="1" customWidth="1"/>
    <col min="12297" max="12297" width="15" style="2" customWidth="1"/>
    <col min="12298" max="12298" width="20.42578125" style="2" customWidth="1"/>
    <col min="12299" max="12299" width="20.140625" style="2" customWidth="1"/>
    <col min="12300" max="12300" width="17.85546875" style="2" customWidth="1"/>
    <col min="12301" max="12301" width="17.42578125" style="2" customWidth="1"/>
    <col min="12302" max="12302" width="17.28515625" style="2" customWidth="1"/>
    <col min="12303" max="12545" width="9.140625" style="2"/>
    <col min="12546" max="12546" width="2.7109375" style="2" customWidth="1"/>
    <col min="12547" max="12547" width="48.140625" style="2" customWidth="1"/>
    <col min="12548" max="12548" width="20.5703125" style="2" customWidth="1"/>
    <col min="12549" max="12549" width="16" style="2" customWidth="1"/>
    <col min="12550" max="12552" width="15" style="2" bestFit="1" customWidth="1"/>
    <col min="12553" max="12553" width="15" style="2" customWidth="1"/>
    <col min="12554" max="12554" width="20.42578125" style="2" customWidth="1"/>
    <col min="12555" max="12555" width="20.140625" style="2" customWidth="1"/>
    <col min="12556" max="12556" width="17.85546875" style="2" customWidth="1"/>
    <col min="12557" max="12557" width="17.42578125" style="2" customWidth="1"/>
    <col min="12558" max="12558" width="17.28515625" style="2" customWidth="1"/>
    <col min="12559" max="12801" width="9.140625" style="2"/>
    <col min="12802" max="12802" width="2.7109375" style="2" customWidth="1"/>
    <col min="12803" max="12803" width="48.140625" style="2" customWidth="1"/>
    <col min="12804" max="12804" width="20.5703125" style="2" customWidth="1"/>
    <col min="12805" max="12805" width="16" style="2" customWidth="1"/>
    <col min="12806" max="12808" width="15" style="2" bestFit="1" customWidth="1"/>
    <col min="12809" max="12809" width="15" style="2" customWidth="1"/>
    <col min="12810" max="12810" width="20.42578125" style="2" customWidth="1"/>
    <col min="12811" max="12811" width="20.140625" style="2" customWidth="1"/>
    <col min="12812" max="12812" width="17.85546875" style="2" customWidth="1"/>
    <col min="12813" max="12813" width="17.42578125" style="2" customWidth="1"/>
    <col min="12814" max="12814" width="17.28515625" style="2" customWidth="1"/>
    <col min="12815" max="13057" width="9.140625" style="2"/>
    <col min="13058" max="13058" width="2.7109375" style="2" customWidth="1"/>
    <col min="13059" max="13059" width="48.140625" style="2" customWidth="1"/>
    <col min="13060" max="13060" width="20.5703125" style="2" customWidth="1"/>
    <col min="13061" max="13061" width="16" style="2" customWidth="1"/>
    <col min="13062" max="13064" width="15" style="2" bestFit="1" customWidth="1"/>
    <col min="13065" max="13065" width="15" style="2" customWidth="1"/>
    <col min="13066" max="13066" width="20.42578125" style="2" customWidth="1"/>
    <col min="13067" max="13067" width="20.140625" style="2" customWidth="1"/>
    <col min="13068" max="13068" width="17.85546875" style="2" customWidth="1"/>
    <col min="13069" max="13069" width="17.42578125" style="2" customWidth="1"/>
    <col min="13070" max="13070" width="17.28515625" style="2" customWidth="1"/>
    <col min="13071" max="13313" width="9.140625" style="2"/>
    <col min="13314" max="13314" width="2.7109375" style="2" customWidth="1"/>
    <col min="13315" max="13315" width="48.140625" style="2" customWidth="1"/>
    <col min="13316" max="13316" width="20.5703125" style="2" customWidth="1"/>
    <col min="13317" max="13317" width="16" style="2" customWidth="1"/>
    <col min="13318" max="13320" width="15" style="2" bestFit="1" customWidth="1"/>
    <col min="13321" max="13321" width="15" style="2" customWidth="1"/>
    <col min="13322" max="13322" width="20.42578125" style="2" customWidth="1"/>
    <col min="13323" max="13323" width="20.140625" style="2" customWidth="1"/>
    <col min="13324" max="13324" width="17.85546875" style="2" customWidth="1"/>
    <col min="13325" max="13325" width="17.42578125" style="2" customWidth="1"/>
    <col min="13326" max="13326" width="17.28515625" style="2" customWidth="1"/>
    <col min="13327" max="13569" width="9.140625" style="2"/>
    <col min="13570" max="13570" width="2.7109375" style="2" customWidth="1"/>
    <col min="13571" max="13571" width="48.140625" style="2" customWidth="1"/>
    <col min="13572" max="13572" width="20.5703125" style="2" customWidth="1"/>
    <col min="13573" max="13573" width="16" style="2" customWidth="1"/>
    <col min="13574" max="13576" width="15" style="2" bestFit="1" customWidth="1"/>
    <col min="13577" max="13577" width="15" style="2" customWidth="1"/>
    <col min="13578" max="13578" width="20.42578125" style="2" customWidth="1"/>
    <col min="13579" max="13579" width="20.140625" style="2" customWidth="1"/>
    <col min="13580" max="13580" width="17.85546875" style="2" customWidth="1"/>
    <col min="13581" max="13581" width="17.42578125" style="2" customWidth="1"/>
    <col min="13582" max="13582" width="17.28515625" style="2" customWidth="1"/>
    <col min="13583" max="13825" width="9.140625" style="2"/>
    <col min="13826" max="13826" width="2.7109375" style="2" customWidth="1"/>
    <col min="13827" max="13827" width="48.140625" style="2" customWidth="1"/>
    <col min="13828" max="13828" width="20.5703125" style="2" customWidth="1"/>
    <col min="13829" max="13829" width="16" style="2" customWidth="1"/>
    <col min="13830" max="13832" width="15" style="2" bestFit="1" customWidth="1"/>
    <col min="13833" max="13833" width="15" style="2" customWidth="1"/>
    <col min="13834" max="13834" width="20.42578125" style="2" customWidth="1"/>
    <col min="13835" max="13835" width="20.140625" style="2" customWidth="1"/>
    <col min="13836" max="13836" width="17.85546875" style="2" customWidth="1"/>
    <col min="13837" max="13837" width="17.42578125" style="2" customWidth="1"/>
    <col min="13838" max="13838" width="17.28515625" style="2" customWidth="1"/>
    <col min="13839" max="14081" width="9.140625" style="2"/>
    <col min="14082" max="14082" width="2.7109375" style="2" customWidth="1"/>
    <col min="14083" max="14083" width="48.140625" style="2" customWidth="1"/>
    <col min="14084" max="14084" width="20.5703125" style="2" customWidth="1"/>
    <col min="14085" max="14085" width="16" style="2" customWidth="1"/>
    <col min="14086" max="14088" width="15" style="2" bestFit="1" customWidth="1"/>
    <col min="14089" max="14089" width="15" style="2" customWidth="1"/>
    <col min="14090" max="14090" width="20.42578125" style="2" customWidth="1"/>
    <col min="14091" max="14091" width="20.140625" style="2" customWidth="1"/>
    <col min="14092" max="14092" width="17.85546875" style="2" customWidth="1"/>
    <col min="14093" max="14093" width="17.42578125" style="2" customWidth="1"/>
    <col min="14094" max="14094" width="17.28515625" style="2" customWidth="1"/>
    <col min="14095" max="14337" width="9.140625" style="2"/>
    <col min="14338" max="14338" width="2.7109375" style="2" customWidth="1"/>
    <col min="14339" max="14339" width="48.140625" style="2" customWidth="1"/>
    <col min="14340" max="14340" width="20.5703125" style="2" customWidth="1"/>
    <col min="14341" max="14341" width="16" style="2" customWidth="1"/>
    <col min="14342" max="14344" width="15" style="2" bestFit="1" customWidth="1"/>
    <col min="14345" max="14345" width="15" style="2" customWidth="1"/>
    <col min="14346" max="14346" width="20.42578125" style="2" customWidth="1"/>
    <col min="14347" max="14347" width="20.140625" style="2" customWidth="1"/>
    <col min="14348" max="14348" width="17.85546875" style="2" customWidth="1"/>
    <col min="14349" max="14349" width="17.42578125" style="2" customWidth="1"/>
    <col min="14350" max="14350" width="17.28515625" style="2" customWidth="1"/>
    <col min="14351" max="14593" width="9.140625" style="2"/>
    <col min="14594" max="14594" width="2.7109375" style="2" customWidth="1"/>
    <col min="14595" max="14595" width="48.140625" style="2" customWidth="1"/>
    <col min="14596" max="14596" width="20.5703125" style="2" customWidth="1"/>
    <col min="14597" max="14597" width="16" style="2" customWidth="1"/>
    <col min="14598" max="14600" width="15" style="2" bestFit="1" customWidth="1"/>
    <col min="14601" max="14601" width="15" style="2" customWidth="1"/>
    <col min="14602" max="14602" width="20.42578125" style="2" customWidth="1"/>
    <col min="14603" max="14603" width="20.140625" style="2" customWidth="1"/>
    <col min="14604" max="14604" width="17.85546875" style="2" customWidth="1"/>
    <col min="14605" max="14605" width="17.42578125" style="2" customWidth="1"/>
    <col min="14606" max="14606" width="17.28515625" style="2" customWidth="1"/>
    <col min="14607" max="14849" width="9.140625" style="2"/>
    <col min="14850" max="14850" width="2.7109375" style="2" customWidth="1"/>
    <col min="14851" max="14851" width="48.140625" style="2" customWidth="1"/>
    <col min="14852" max="14852" width="20.5703125" style="2" customWidth="1"/>
    <col min="14853" max="14853" width="16" style="2" customWidth="1"/>
    <col min="14854" max="14856" width="15" style="2" bestFit="1" customWidth="1"/>
    <col min="14857" max="14857" width="15" style="2" customWidth="1"/>
    <col min="14858" max="14858" width="20.42578125" style="2" customWidth="1"/>
    <col min="14859" max="14859" width="20.140625" style="2" customWidth="1"/>
    <col min="14860" max="14860" width="17.85546875" style="2" customWidth="1"/>
    <col min="14861" max="14861" width="17.42578125" style="2" customWidth="1"/>
    <col min="14862" max="14862" width="17.28515625" style="2" customWidth="1"/>
    <col min="14863" max="15105" width="9.140625" style="2"/>
    <col min="15106" max="15106" width="2.7109375" style="2" customWidth="1"/>
    <col min="15107" max="15107" width="48.140625" style="2" customWidth="1"/>
    <col min="15108" max="15108" width="20.5703125" style="2" customWidth="1"/>
    <col min="15109" max="15109" width="16" style="2" customWidth="1"/>
    <col min="15110" max="15112" width="15" style="2" bestFit="1" customWidth="1"/>
    <col min="15113" max="15113" width="15" style="2" customWidth="1"/>
    <col min="15114" max="15114" width="20.42578125" style="2" customWidth="1"/>
    <col min="15115" max="15115" width="20.140625" style="2" customWidth="1"/>
    <col min="15116" max="15116" width="17.85546875" style="2" customWidth="1"/>
    <col min="15117" max="15117" width="17.42578125" style="2" customWidth="1"/>
    <col min="15118" max="15118" width="17.28515625" style="2" customWidth="1"/>
    <col min="15119" max="15361" width="9.140625" style="2"/>
    <col min="15362" max="15362" width="2.7109375" style="2" customWidth="1"/>
    <col min="15363" max="15363" width="48.140625" style="2" customWidth="1"/>
    <col min="15364" max="15364" width="20.5703125" style="2" customWidth="1"/>
    <col min="15365" max="15365" width="16" style="2" customWidth="1"/>
    <col min="15366" max="15368" width="15" style="2" bestFit="1" customWidth="1"/>
    <col min="15369" max="15369" width="15" style="2" customWidth="1"/>
    <col min="15370" max="15370" width="20.42578125" style="2" customWidth="1"/>
    <col min="15371" max="15371" width="20.140625" style="2" customWidth="1"/>
    <col min="15372" max="15372" width="17.85546875" style="2" customWidth="1"/>
    <col min="15373" max="15373" width="17.42578125" style="2" customWidth="1"/>
    <col min="15374" max="15374" width="17.28515625" style="2" customWidth="1"/>
    <col min="15375" max="15617" width="9.140625" style="2"/>
    <col min="15618" max="15618" width="2.7109375" style="2" customWidth="1"/>
    <col min="15619" max="15619" width="48.140625" style="2" customWidth="1"/>
    <col min="15620" max="15620" width="20.5703125" style="2" customWidth="1"/>
    <col min="15621" max="15621" width="16" style="2" customWidth="1"/>
    <col min="15622" max="15624" width="15" style="2" bestFit="1" customWidth="1"/>
    <col min="15625" max="15625" width="15" style="2" customWidth="1"/>
    <col min="15626" max="15626" width="20.42578125" style="2" customWidth="1"/>
    <col min="15627" max="15627" width="20.140625" style="2" customWidth="1"/>
    <col min="15628" max="15628" width="17.85546875" style="2" customWidth="1"/>
    <col min="15629" max="15629" width="17.42578125" style="2" customWidth="1"/>
    <col min="15630" max="15630" width="17.28515625" style="2" customWidth="1"/>
    <col min="15631" max="15873" width="9.140625" style="2"/>
    <col min="15874" max="15874" width="2.7109375" style="2" customWidth="1"/>
    <col min="15875" max="15875" width="48.140625" style="2" customWidth="1"/>
    <col min="15876" max="15876" width="20.5703125" style="2" customWidth="1"/>
    <col min="15877" max="15877" width="16" style="2" customWidth="1"/>
    <col min="15878" max="15880" width="15" style="2" bestFit="1" customWidth="1"/>
    <col min="15881" max="15881" width="15" style="2" customWidth="1"/>
    <col min="15882" max="15882" width="20.42578125" style="2" customWidth="1"/>
    <col min="15883" max="15883" width="20.140625" style="2" customWidth="1"/>
    <col min="15884" max="15884" width="17.85546875" style="2" customWidth="1"/>
    <col min="15885" max="15885" width="17.42578125" style="2" customWidth="1"/>
    <col min="15886" max="15886" width="17.28515625" style="2" customWidth="1"/>
    <col min="15887" max="16129" width="9.140625" style="2"/>
    <col min="16130" max="16130" width="2.7109375" style="2" customWidth="1"/>
    <col min="16131" max="16131" width="48.140625" style="2" customWidth="1"/>
    <col min="16132" max="16132" width="20.5703125" style="2" customWidth="1"/>
    <col min="16133" max="16133" width="16" style="2" customWidth="1"/>
    <col min="16134" max="16136" width="15" style="2" bestFit="1" customWidth="1"/>
    <col min="16137" max="16137" width="15" style="2" customWidth="1"/>
    <col min="16138" max="16138" width="20.42578125" style="2" customWidth="1"/>
    <col min="16139" max="16139" width="20.140625" style="2" customWidth="1"/>
    <col min="16140" max="16140" width="17.85546875" style="2" customWidth="1"/>
    <col min="16141" max="16141" width="17.42578125" style="2" customWidth="1"/>
    <col min="16142" max="16142" width="17.28515625" style="2" customWidth="1"/>
    <col min="16143" max="16384" width="9.140625" style="2"/>
  </cols>
  <sheetData>
    <row r="2" spans="2:10" ht="15">
      <c r="B2" s="315" t="s">
        <v>173</v>
      </c>
      <c r="C2" s="315"/>
      <c r="D2" s="315"/>
      <c r="E2" s="315"/>
      <c r="F2" s="315"/>
      <c r="G2" s="315"/>
      <c r="H2" s="315"/>
      <c r="I2" s="315"/>
    </row>
    <row r="3" spans="2:10" ht="15">
      <c r="B3" s="314" t="s">
        <v>175</v>
      </c>
      <c r="C3" s="314"/>
      <c r="D3" s="314"/>
      <c r="E3" s="314"/>
      <c r="F3" s="314"/>
      <c r="G3" s="314"/>
      <c r="H3" s="314"/>
      <c r="I3" s="314"/>
    </row>
    <row r="4" spans="2:10">
      <c r="B4" s="318" t="s">
        <v>0</v>
      </c>
      <c r="C4" s="318"/>
      <c r="D4" s="318"/>
      <c r="E4" s="318"/>
      <c r="F4" s="318"/>
      <c r="G4" s="318"/>
      <c r="H4" s="318"/>
      <c r="I4" s="318"/>
    </row>
    <row r="5" spans="2:10" ht="15">
      <c r="B5" s="319" t="s">
        <v>86</v>
      </c>
      <c r="C5" s="319"/>
      <c r="D5" s="319"/>
      <c r="E5" s="319"/>
      <c r="F5" s="319"/>
      <c r="G5" s="319"/>
      <c r="H5" s="319"/>
      <c r="I5" s="319"/>
    </row>
    <row r="6" spans="2:10">
      <c r="B6" s="3"/>
      <c r="C6" s="3"/>
      <c r="D6" s="4"/>
      <c r="E6" s="3"/>
      <c r="F6" s="3"/>
      <c r="G6" s="3"/>
      <c r="H6" s="3"/>
      <c r="I6" s="3"/>
      <c r="J6" s="9"/>
    </row>
    <row r="7" spans="2:10">
      <c r="B7" s="5" t="s">
        <v>83</v>
      </c>
      <c r="C7" s="5"/>
      <c r="D7" s="6" t="s">
        <v>99</v>
      </c>
      <c r="E7" s="7">
        <v>2006</v>
      </c>
      <c r="F7" s="8">
        <v>2007</v>
      </c>
      <c r="G7" s="8">
        <v>2008</v>
      </c>
      <c r="H7" s="8">
        <v>2009</v>
      </c>
      <c r="I7" s="8">
        <v>2010</v>
      </c>
      <c r="J7" s="9"/>
    </row>
    <row r="8" spans="2:10">
      <c r="B8" s="3" t="s">
        <v>186</v>
      </c>
      <c r="C8" s="3"/>
      <c r="D8" s="4" t="s">
        <v>217</v>
      </c>
      <c r="E8" s="148" t="s">
        <v>221</v>
      </c>
      <c r="F8" s="312">
        <v>70.585999999999999</v>
      </c>
      <c r="G8" s="312">
        <v>71.516999999999996</v>
      </c>
      <c r="H8" s="312">
        <v>72.561000000000007</v>
      </c>
      <c r="I8" s="312">
        <v>73.721999999999994</v>
      </c>
      <c r="J8" s="9"/>
    </row>
    <row r="9" spans="2:10">
      <c r="B9" s="33" t="s">
        <v>127</v>
      </c>
      <c r="C9" s="33"/>
      <c r="D9" s="1" t="s">
        <v>178</v>
      </c>
      <c r="E9" s="205">
        <v>758.39</v>
      </c>
      <c r="F9" s="152">
        <v>843.18</v>
      </c>
      <c r="G9" s="152">
        <v>950.53</v>
      </c>
      <c r="H9" s="152">
        <v>952.64</v>
      </c>
      <c r="I9" s="152">
        <v>1105.1010000000001</v>
      </c>
      <c r="J9" s="9"/>
    </row>
    <row r="10" spans="2:10">
      <c r="B10" s="33" t="s">
        <v>128</v>
      </c>
      <c r="C10" s="33"/>
      <c r="D10" s="26" t="s">
        <v>218</v>
      </c>
      <c r="E10" s="149" t="s">
        <v>221</v>
      </c>
      <c r="F10" s="309">
        <v>11.945</v>
      </c>
      <c r="G10" s="309">
        <v>13.291</v>
      </c>
      <c r="H10" s="309">
        <v>13.129</v>
      </c>
      <c r="I10" s="309">
        <v>14.99</v>
      </c>
      <c r="J10" s="9"/>
    </row>
    <row r="11" spans="2:10">
      <c r="B11" s="33" t="s">
        <v>129</v>
      </c>
      <c r="C11" s="33"/>
      <c r="D11" s="26" t="s">
        <v>98</v>
      </c>
      <c r="E11" s="149">
        <v>9.6999999999999993</v>
      </c>
      <c r="F11" s="150">
        <v>8.4</v>
      </c>
      <c r="G11" s="150">
        <v>10.1</v>
      </c>
      <c r="H11" s="150">
        <v>6.5</v>
      </c>
      <c r="I11" s="150">
        <v>6.4</v>
      </c>
      <c r="J11" s="9"/>
    </row>
    <row r="12" spans="2:10">
      <c r="B12" s="23" t="s">
        <v>179</v>
      </c>
      <c r="C12" s="23"/>
      <c r="D12" s="90"/>
      <c r="E12" s="149"/>
      <c r="F12" s="150"/>
      <c r="G12" s="150"/>
      <c r="H12" s="150"/>
      <c r="I12" s="150"/>
      <c r="J12" s="9"/>
    </row>
    <row r="13" spans="2:10">
      <c r="B13" s="30"/>
      <c r="C13" s="74" t="s">
        <v>84</v>
      </c>
      <c r="D13" s="90" t="s">
        <v>82</v>
      </c>
      <c r="E13" s="308">
        <v>1.4131</v>
      </c>
      <c r="F13" s="309">
        <v>1.1647000000000001</v>
      </c>
      <c r="G13" s="309">
        <v>1.5123</v>
      </c>
      <c r="H13" s="309">
        <v>1.5057</v>
      </c>
      <c r="I13" s="309">
        <v>1.546</v>
      </c>
      <c r="J13" s="9"/>
    </row>
    <row r="14" spans="2:10">
      <c r="B14" s="18"/>
      <c r="C14" s="91" t="s">
        <v>97</v>
      </c>
      <c r="D14" s="92" t="s">
        <v>82</v>
      </c>
      <c r="E14" s="310">
        <v>1.4311100000000001</v>
      </c>
      <c r="F14" s="311">
        <v>1.3015099999999999</v>
      </c>
      <c r="G14" s="311">
        <v>1.29291</v>
      </c>
      <c r="H14" s="311">
        <v>1.5470600000000001</v>
      </c>
      <c r="I14" s="311">
        <v>1.5003599999999999</v>
      </c>
      <c r="J14" s="9"/>
    </row>
    <row r="15" spans="2:10">
      <c r="B15" s="313" t="s">
        <v>219</v>
      </c>
      <c r="C15" s="313"/>
      <c r="D15" s="313"/>
      <c r="E15" s="313"/>
      <c r="F15" s="313"/>
      <c r="G15" s="313"/>
      <c r="H15" s="313"/>
      <c r="I15" s="313"/>
      <c r="J15" s="9"/>
    </row>
    <row r="16" spans="2:10">
      <c r="B16" s="316" t="s">
        <v>220</v>
      </c>
      <c r="C16" s="316"/>
      <c r="D16" s="316"/>
      <c r="E16" s="316"/>
      <c r="F16" s="316"/>
      <c r="G16" s="316"/>
      <c r="H16" s="316"/>
      <c r="I16" s="316"/>
      <c r="J16" s="9"/>
    </row>
    <row r="17" spans="2:10">
      <c r="B17" s="3"/>
      <c r="C17" s="3"/>
      <c r="D17" s="4"/>
      <c r="E17" s="3"/>
      <c r="F17" s="3"/>
      <c r="G17" s="3"/>
      <c r="H17" s="3"/>
      <c r="I17" s="3"/>
      <c r="J17" s="9"/>
    </row>
    <row r="18" spans="2:10">
      <c r="B18" s="320" t="s">
        <v>1</v>
      </c>
      <c r="C18" s="320"/>
      <c r="D18" s="320"/>
      <c r="E18" s="320"/>
      <c r="F18" s="320"/>
      <c r="G18" s="320"/>
      <c r="H18" s="320"/>
      <c r="I18" s="320"/>
      <c r="J18" s="9"/>
    </row>
    <row r="19" spans="2:10" ht="15">
      <c r="B19" s="317" t="s">
        <v>85</v>
      </c>
      <c r="C19" s="317"/>
      <c r="D19" s="317"/>
      <c r="E19" s="317"/>
      <c r="F19" s="317"/>
      <c r="G19" s="317"/>
      <c r="H19" s="317"/>
      <c r="I19" s="317"/>
      <c r="J19" s="9"/>
    </row>
    <row r="20" spans="2:10">
      <c r="B20" s="3"/>
      <c r="C20" s="3"/>
      <c r="D20" s="10"/>
      <c r="E20" s="3"/>
      <c r="F20" s="3"/>
      <c r="G20" s="3"/>
      <c r="H20" s="3"/>
      <c r="I20" s="3"/>
      <c r="J20" s="9"/>
    </row>
    <row r="21" spans="2:10">
      <c r="B21" s="11"/>
      <c r="C21" s="11"/>
      <c r="D21" s="6" t="s">
        <v>99</v>
      </c>
      <c r="E21" s="14">
        <v>2006</v>
      </c>
      <c r="F21" s="15">
        <v>2007</v>
      </c>
      <c r="G21" s="15">
        <v>2008</v>
      </c>
      <c r="H21" s="15">
        <v>2009</v>
      </c>
      <c r="I21" s="15">
        <v>2010</v>
      </c>
      <c r="J21" s="9"/>
    </row>
    <row r="22" spans="2:10">
      <c r="B22" s="12" t="s">
        <v>181</v>
      </c>
      <c r="C22" s="12"/>
      <c r="D22" s="13"/>
      <c r="E22" s="202"/>
      <c r="F22" s="203"/>
      <c r="G22" s="203"/>
      <c r="H22" s="203"/>
      <c r="I22" s="203"/>
      <c r="J22" s="9"/>
    </row>
    <row r="23" spans="2:10">
      <c r="B23" s="33" t="s">
        <v>100</v>
      </c>
      <c r="C23" s="33"/>
      <c r="D23" s="26" t="s">
        <v>180</v>
      </c>
      <c r="E23" s="204">
        <v>24.44</v>
      </c>
      <c r="F23" s="151">
        <v>25</v>
      </c>
      <c r="G23" s="151">
        <v>29.27</v>
      </c>
      <c r="H23" s="151">
        <v>34.229999999999997</v>
      </c>
      <c r="I23" s="151">
        <v>44.35</v>
      </c>
      <c r="J23" s="9"/>
    </row>
    <row r="24" spans="2:10">
      <c r="B24" s="33" t="s">
        <v>2</v>
      </c>
      <c r="C24" s="33"/>
      <c r="D24" s="26" t="s">
        <v>180</v>
      </c>
      <c r="E24" s="204">
        <v>47.33</v>
      </c>
      <c r="F24" s="151">
        <v>51.34</v>
      </c>
      <c r="G24" s="151">
        <v>56.2</v>
      </c>
      <c r="H24" s="151">
        <v>73.11</v>
      </c>
      <c r="I24" s="151">
        <v>90.84</v>
      </c>
      <c r="J24" s="9"/>
    </row>
    <row r="25" spans="2:10">
      <c r="B25" s="33" t="s">
        <v>3</v>
      </c>
      <c r="C25" s="33"/>
      <c r="D25" s="26" t="s">
        <v>180</v>
      </c>
      <c r="E25" s="204">
        <v>71.77</v>
      </c>
      <c r="F25" s="151">
        <v>76.349999999999994</v>
      </c>
      <c r="G25" s="151">
        <v>85.48</v>
      </c>
      <c r="H25" s="151">
        <v>107.35</v>
      </c>
      <c r="I25" s="151">
        <v>135.19</v>
      </c>
      <c r="J25" s="9"/>
    </row>
    <row r="26" spans="2:10">
      <c r="B26" s="33" t="s">
        <v>78</v>
      </c>
      <c r="C26" s="33"/>
      <c r="D26" s="26" t="s">
        <v>180</v>
      </c>
      <c r="E26" s="205"/>
      <c r="F26" s="152"/>
      <c r="G26" s="152"/>
      <c r="H26" s="152"/>
      <c r="I26" s="152"/>
      <c r="J26" s="9"/>
    </row>
    <row r="27" spans="2:10">
      <c r="B27" s="33"/>
      <c r="C27" s="33"/>
      <c r="D27" s="26"/>
      <c r="E27" s="144"/>
      <c r="F27" s="33"/>
      <c r="G27" s="33"/>
      <c r="H27" s="33"/>
      <c r="I27" s="33"/>
      <c r="J27" s="9"/>
    </row>
    <row r="28" spans="2:10">
      <c r="B28" s="27" t="s">
        <v>4</v>
      </c>
      <c r="C28" s="27"/>
      <c r="D28" s="28"/>
      <c r="E28" s="32"/>
      <c r="F28" s="30"/>
      <c r="G28" s="30"/>
      <c r="H28" s="30"/>
      <c r="I28" s="30"/>
      <c r="J28" s="9"/>
    </row>
    <row r="29" spans="2:10">
      <c r="B29" s="33" t="s">
        <v>5</v>
      </c>
      <c r="C29" s="34"/>
      <c r="D29" s="26" t="s">
        <v>180</v>
      </c>
      <c r="E29" s="206">
        <f>(E30+E31)</f>
        <v>16174</v>
      </c>
      <c r="F29" s="153">
        <f>(F30+F31)</f>
        <v>19203</v>
      </c>
      <c r="G29" s="153">
        <f>(G30+G31)</f>
        <v>24941</v>
      </c>
      <c r="H29" s="153">
        <f>(H30+H31)</f>
        <v>23740</v>
      </c>
      <c r="I29" s="153">
        <f>(I30+I31)</f>
        <v>33470</v>
      </c>
      <c r="J29" s="9"/>
    </row>
    <row r="30" spans="2:10">
      <c r="B30" s="30"/>
      <c r="C30" s="74" t="s">
        <v>6</v>
      </c>
      <c r="D30" s="26" t="s">
        <v>180</v>
      </c>
      <c r="E30" s="206">
        <v>15971</v>
      </c>
      <c r="F30" s="153">
        <v>18929</v>
      </c>
      <c r="G30" s="153">
        <v>24266</v>
      </c>
      <c r="H30" s="153">
        <v>23141</v>
      </c>
      <c r="I30" s="153">
        <v>33141</v>
      </c>
      <c r="J30" s="9"/>
    </row>
    <row r="31" spans="2:10">
      <c r="B31" s="30"/>
      <c r="C31" s="74" t="s">
        <v>7</v>
      </c>
      <c r="D31" s="26" t="s">
        <v>180</v>
      </c>
      <c r="E31" s="206">
        <v>203</v>
      </c>
      <c r="F31" s="153">
        <v>274</v>
      </c>
      <c r="G31" s="153">
        <v>675</v>
      </c>
      <c r="H31" s="153">
        <v>599</v>
      </c>
      <c r="I31" s="153">
        <v>329</v>
      </c>
      <c r="J31" s="9"/>
    </row>
    <row r="32" spans="2:10" ht="14.25">
      <c r="B32" s="33" t="s">
        <v>187</v>
      </c>
      <c r="C32" s="34"/>
      <c r="D32" s="26" t="s">
        <v>180</v>
      </c>
      <c r="E32" s="206">
        <v>37562</v>
      </c>
      <c r="F32" s="153">
        <v>28878</v>
      </c>
      <c r="G32" s="153">
        <v>43604</v>
      </c>
      <c r="H32" s="153">
        <v>47391</v>
      </c>
      <c r="I32" s="145">
        <v>28214</v>
      </c>
      <c r="J32" s="9"/>
    </row>
    <row r="33" spans="2:10">
      <c r="B33" s="33"/>
      <c r="C33" s="34"/>
      <c r="D33" s="26"/>
      <c r="E33" s="206"/>
      <c r="F33" s="153"/>
      <c r="G33" s="153"/>
      <c r="H33" s="153"/>
      <c r="I33" s="145"/>
      <c r="J33" s="9"/>
    </row>
    <row r="34" spans="2:10" ht="14.25">
      <c r="B34" s="33" t="s">
        <v>188</v>
      </c>
      <c r="C34" s="34"/>
      <c r="D34" s="93" t="s">
        <v>189</v>
      </c>
      <c r="E34" s="206">
        <v>-9225.16</v>
      </c>
      <c r="F34" s="153">
        <v>-7612.92</v>
      </c>
      <c r="G34" s="153">
        <v>-986.74</v>
      </c>
      <c r="H34" s="153">
        <v>306.12</v>
      </c>
      <c r="I34" s="145">
        <v>3433.4</v>
      </c>
      <c r="J34" s="9"/>
    </row>
    <row r="35" spans="2:10">
      <c r="B35" s="30"/>
      <c r="C35" s="74" t="s">
        <v>8</v>
      </c>
      <c r="D35" s="93" t="s">
        <v>189</v>
      </c>
      <c r="E35" s="206">
        <v>1.33</v>
      </c>
      <c r="F35" s="153">
        <v>1.22</v>
      </c>
      <c r="G35" s="153">
        <v>7.35</v>
      </c>
      <c r="H35" s="153">
        <v>0.15</v>
      </c>
      <c r="I35" s="145">
        <v>1.45</v>
      </c>
      <c r="J35" s="9"/>
    </row>
    <row r="36" spans="2:10">
      <c r="B36" s="30"/>
      <c r="C36" s="74" t="s">
        <v>9</v>
      </c>
      <c r="D36" s="93" t="s">
        <v>189</v>
      </c>
      <c r="E36" s="207">
        <v>-9287.66</v>
      </c>
      <c r="F36" s="154">
        <v>-7588.9</v>
      </c>
      <c r="G36" s="154">
        <v>-7804.49</v>
      </c>
      <c r="H36" s="154">
        <v>-12194.03</v>
      </c>
      <c r="I36" s="154">
        <v>-8268.0400000000009</v>
      </c>
      <c r="J36" s="9"/>
    </row>
    <row r="37" spans="2:10">
      <c r="B37" s="30"/>
      <c r="C37" s="74" t="s">
        <v>10</v>
      </c>
      <c r="D37" s="93" t="s">
        <v>189</v>
      </c>
      <c r="E37" s="208">
        <v>61.17</v>
      </c>
      <c r="F37" s="155">
        <v>-25.231999999999999</v>
      </c>
      <c r="G37" s="154">
        <v>6810.4</v>
      </c>
      <c r="H37" s="154">
        <v>1250</v>
      </c>
      <c r="I37" s="154">
        <v>1170</v>
      </c>
      <c r="J37" s="9"/>
    </row>
    <row r="38" spans="2:10">
      <c r="B38" s="94"/>
      <c r="C38" s="94"/>
      <c r="D38" s="87"/>
      <c r="E38" s="32"/>
      <c r="F38" s="30"/>
      <c r="G38" s="30"/>
      <c r="H38" s="30"/>
      <c r="I38" s="30"/>
      <c r="J38" s="9"/>
    </row>
    <row r="39" spans="2:10">
      <c r="B39" s="27" t="s">
        <v>101</v>
      </c>
      <c r="C39" s="27"/>
      <c r="D39" s="28"/>
      <c r="E39" s="32"/>
      <c r="F39" s="30"/>
      <c r="G39" s="30"/>
      <c r="H39" s="30"/>
      <c r="I39" s="30"/>
      <c r="J39" s="9"/>
    </row>
    <row r="40" spans="2:10">
      <c r="B40" s="18" t="s">
        <v>102</v>
      </c>
      <c r="C40" s="18"/>
      <c r="D40" s="26" t="s">
        <v>182</v>
      </c>
      <c r="E40" s="209">
        <v>27496.091349045004</v>
      </c>
      <c r="F40" s="210">
        <v>28151.753150575001</v>
      </c>
      <c r="G40" s="210">
        <v>32521.097287324999</v>
      </c>
      <c r="H40" s="210">
        <v>39242.204086899997</v>
      </c>
      <c r="I40" s="210">
        <v>49989.274429900004</v>
      </c>
      <c r="J40" s="9"/>
    </row>
    <row r="41" spans="2:10">
      <c r="B41" s="332" t="s">
        <v>192</v>
      </c>
      <c r="C41" s="332"/>
      <c r="D41" s="332"/>
      <c r="E41" s="333"/>
      <c r="F41" s="333"/>
      <c r="G41" s="333"/>
      <c r="H41" s="333"/>
      <c r="I41" s="333"/>
      <c r="J41" s="9"/>
    </row>
    <row r="42" spans="2:10">
      <c r="B42" s="301" t="s">
        <v>193</v>
      </c>
      <c r="C42" s="301"/>
      <c r="D42" s="302"/>
      <c r="E42" s="301"/>
      <c r="F42" s="301"/>
      <c r="G42" s="301"/>
      <c r="H42" s="301"/>
      <c r="I42" s="301"/>
      <c r="J42" s="9"/>
    </row>
    <row r="43" spans="2:10">
      <c r="J43" s="9"/>
    </row>
    <row r="44" spans="2:10">
      <c r="B44" s="318" t="s">
        <v>11</v>
      </c>
      <c r="C44" s="318"/>
      <c r="D44" s="318"/>
      <c r="E44" s="318"/>
      <c r="F44" s="318"/>
      <c r="G44" s="318"/>
      <c r="H44" s="318"/>
      <c r="I44" s="318"/>
      <c r="J44" s="9"/>
    </row>
    <row r="45" spans="2:10" ht="15">
      <c r="B45" s="319" t="s">
        <v>87</v>
      </c>
      <c r="C45" s="319"/>
      <c r="D45" s="319"/>
      <c r="E45" s="319"/>
      <c r="F45" s="319"/>
      <c r="G45" s="319"/>
      <c r="H45" s="319"/>
      <c r="I45" s="319"/>
      <c r="J45" s="9"/>
    </row>
    <row r="46" spans="2:10">
      <c r="B46" s="16"/>
      <c r="C46" s="16"/>
      <c r="D46" s="17"/>
      <c r="J46" s="9"/>
    </row>
    <row r="47" spans="2:10">
      <c r="B47" s="18"/>
      <c r="C47" s="18"/>
      <c r="D47" s="6" t="s">
        <v>99</v>
      </c>
      <c r="E47" s="19">
        <v>2006</v>
      </c>
      <c r="F47" s="20">
        <v>2007</v>
      </c>
      <c r="G47" s="20">
        <v>2008</v>
      </c>
      <c r="H47" s="20">
        <v>2009</v>
      </c>
      <c r="I47" s="20">
        <v>2010</v>
      </c>
      <c r="J47" s="9"/>
    </row>
    <row r="48" spans="2:10">
      <c r="B48" s="21" t="s">
        <v>103</v>
      </c>
      <c r="C48" s="21"/>
      <c r="D48" s="22"/>
      <c r="E48" s="55"/>
      <c r="F48" s="56"/>
      <c r="G48" s="56"/>
      <c r="H48" s="56"/>
      <c r="I48" s="56"/>
      <c r="J48" s="9"/>
    </row>
    <row r="49" spans="2:10">
      <c r="B49" s="23" t="s">
        <v>90</v>
      </c>
      <c r="C49" s="23"/>
      <c r="D49" s="24" t="s">
        <v>89</v>
      </c>
      <c r="E49" s="25">
        <v>21</v>
      </c>
      <c r="F49" s="23">
        <v>21</v>
      </c>
      <c r="G49" s="23">
        <v>21</v>
      </c>
      <c r="H49" s="23">
        <v>21</v>
      </c>
      <c r="I49" s="23">
        <v>21</v>
      </c>
      <c r="J49" s="9"/>
    </row>
    <row r="50" spans="2:10">
      <c r="B50" s="23" t="s">
        <v>104</v>
      </c>
      <c r="C50" s="23"/>
      <c r="D50" s="24" t="s">
        <v>89</v>
      </c>
      <c r="E50" s="211" t="s">
        <v>126</v>
      </c>
      <c r="F50" s="156" t="s">
        <v>126</v>
      </c>
      <c r="G50" s="156" t="s">
        <v>126</v>
      </c>
      <c r="H50" s="156" t="s">
        <v>126</v>
      </c>
      <c r="I50" s="156" t="s">
        <v>126</v>
      </c>
      <c r="J50" s="9"/>
    </row>
    <row r="51" spans="2:10">
      <c r="B51" s="23" t="s">
        <v>104</v>
      </c>
      <c r="C51" s="23"/>
      <c r="D51" s="26" t="s">
        <v>180</v>
      </c>
      <c r="E51" s="212">
        <v>990.8</v>
      </c>
      <c r="F51" s="157">
        <v>842</v>
      </c>
      <c r="G51" s="157">
        <v>968.1</v>
      </c>
      <c r="H51" s="158">
        <v>1114.4000000000001</v>
      </c>
      <c r="I51" s="158">
        <v>1090</v>
      </c>
      <c r="J51" s="9"/>
    </row>
    <row r="52" spans="2:10">
      <c r="B52" s="23"/>
      <c r="C52" s="23"/>
      <c r="D52" s="24"/>
      <c r="E52" s="25"/>
      <c r="F52" s="23"/>
      <c r="G52" s="23"/>
      <c r="H52" s="23"/>
      <c r="I52" s="23"/>
      <c r="J52" s="9"/>
    </row>
    <row r="53" spans="2:10">
      <c r="B53" s="27" t="s">
        <v>12</v>
      </c>
      <c r="C53" s="27"/>
      <c r="D53" s="28"/>
      <c r="E53" s="32"/>
      <c r="F53" s="30"/>
      <c r="G53" s="30"/>
      <c r="H53" s="30"/>
      <c r="I53" s="30"/>
      <c r="J53" s="9"/>
    </row>
    <row r="54" spans="2:10">
      <c r="B54" s="23" t="s">
        <v>91</v>
      </c>
      <c r="C54" s="23"/>
      <c r="D54" s="24" t="s">
        <v>89</v>
      </c>
      <c r="E54" s="25">
        <v>50</v>
      </c>
      <c r="F54" s="23">
        <v>50</v>
      </c>
      <c r="G54" s="23">
        <v>49</v>
      </c>
      <c r="H54" s="23">
        <v>49</v>
      </c>
      <c r="I54" s="23">
        <v>49</v>
      </c>
      <c r="J54" s="9"/>
    </row>
    <row r="55" spans="2:10">
      <c r="B55" s="23" t="s">
        <v>90</v>
      </c>
      <c r="C55" s="23"/>
      <c r="D55" s="24" t="s">
        <v>89</v>
      </c>
      <c r="E55" s="213">
        <v>7.2039999999999997</v>
      </c>
      <c r="F55" s="159">
        <v>8.0399999999999991</v>
      </c>
      <c r="G55" s="159">
        <v>9.32</v>
      </c>
      <c r="H55" s="159">
        <v>9.5869999999999997</v>
      </c>
      <c r="I55" s="159">
        <v>10.071999999999999</v>
      </c>
      <c r="J55" s="9"/>
    </row>
    <row r="56" spans="2:10">
      <c r="B56" s="23" t="s">
        <v>104</v>
      </c>
      <c r="C56" s="23"/>
      <c r="D56" s="24" t="s">
        <v>183</v>
      </c>
      <c r="E56" s="25">
        <v>83.290999999999997</v>
      </c>
      <c r="F56" s="23">
        <v>94.221000000000004</v>
      </c>
      <c r="G56" s="23">
        <v>98.674000000000007</v>
      </c>
      <c r="H56" s="23">
        <v>106.19799999999999</v>
      </c>
      <c r="I56" s="23">
        <v>119.705</v>
      </c>
      <c r="J56" s="9"/>
    </row>
    <row r="57" spans="2:10">
      <c r="B57" s="23" t="s">
        <v>104</v>
      </c>
      <c r="C57" s="23"/>
      <c r="D57" s="26" t="s">
        <v>180</v>
      </c>
      <c r="E57" s="212">
        <v>324.10000000000002</v>
      </c>
      <c r="F57" s="157">
        <v>371.9</v>
      </c>
      <c r="G57" s="157">
        <v>472.7</v>
      </c>
      <c r="H57" s="157">
        <v>534.1</v>
      </c>
      <c r="I57" s="157">
        <v>648.20000000000005</v>
      </c>
      <c r="J57" s="9"/>
    </row>
    <row r="58" spans="2:10">
      <c r="B58" s="23"/>
      <c r="C58" s="23"/>
      <c r="D58" s="24"/>
      <c r="E58" s="25"/>
      <c r="F58" s="23"/>
      <c r="G58" s="23"/>
      <c r="H58" s="23"/>
      <c r="I58" s="23"/>
      <c r="J58" s="9"/>
    </row>
    <row r="59" spans="2:10" ht="14.25">
      <c r="B59" s="27" t="s">
        <v>190</v>
      </c>
      <c r="C59" s="27"/>
      <c r="D59" s="28"/>
      <c r="E59" s="29"/>
      <c r="F59" s="30"/>
      <c r="G59" s="30"/>
      <c r="H59" s="30"/>
      <c r="I59" s="23"/>
      <c r="J59" s="9"/>
    </row>
    <row r="60" spans="2:10">
      <c r="B60" s="23" t="s">
        <v>91</v>
      </c>
      <c r="C60" s="23"/>
      <c r="D60" s="24" t="s">
        <v>89</v>
      </c>
      <c r="E60" s="25">
        <v>1</v>
      </c>
      <c r="F60" s="23">
        <v>1</v>
      </c>
      <c r="G60" s="23">
        <v>1</v>
      </c>
      <c r="H60" s="23">
        <v>1</v>
      </c>
      <c r="I60" s="30">
        <v>1</v>
      </c>
      <c r="J60" s="9"/>
    </row>
    <row r="61" spans="2:10">
      <c r="B61" s="23" t="s">
        <v>90</v>
      </c>
      <c r="C61" s="23"/>
      <c r="D61" s="24" t="s">
        <v>89</v>
      </c>
      <c r="E61" s="25">
        <v>3.0430000000000001</v>
      </c>
      <c r="F61" s="23">
        <v>3.1629999999999998</v>
      </c>
      <c r="G61" s="23">
        <v>3.194</v>
      </c>
      <c r="H61" s="23">
        <v>3.2519999999999998</v>
      </c>
      <c r="I61" s="23">
        <v>3.282</v>
      </c>
      <c r="J61" s="9"/>
    </row>
    <row r="62" spans="2:10">
      <c r="B62" s="23" t="s">
        <v>130</v>
      </c>
      <c r="C62" s="23"/>
      <c r="D62" s="24" t="s">
        <v>89</v>
      </c>
      <c r="E62" s="25">
        <v>692</v>
      </c>
      <c r="F62" s="23">
        <v>948</v>
      </c>
      <c r="G62" s="23">
        <v>1.153</v>
      </c>
      <c r="H62" s="23">
        <v>1.4359999999999999</v>
      </c>
      <c r="I62" s="30">
        <v>1.5289999999999999</v>
      </c>
      <c r="J62" s="9"/>
    </row>
    <row r="63" spans="2:10">
      <c r="B63" s="23" t="s">
        <v>104</v>
      </c>
      <c r="C63" s="23"/>
      <c r="D63" s="26" t="s">
        <v>180</v>
      </c>
      <c r="E63" s="25">
        <v>0</v>
      </c>
      <c r="F63" s="23">
        <v>0</v>
      </c>
      <c r="G63" s="23">
        <v>0</v>
      </c>
      <c r="H63" s="23">
        <v>0</v>
      </c>
      <c r="I63" s="23">
        <v>0</v>
      </c>
      <c r="J63" s="9"/>
    </row>
    <row r="64" spans="2:10">
      <c r="B64" s="23"/>
      <c r="C64" s="23"/>
      <c r="D64" s="24"/>
      <c r="E64" s="25"/>
      <c r="F64" s="23"/>
      <c r="G64" s="23"/>
      <c r="H64" s="23"/>
      <c r="I64" s="23"/>
      <c r="J64" s="9"/>
    </row>
    <row r="65" spans="2:10">
      <c r="B65" s="27" t="s">
        <v>13</v>
      </c>
      <c r="C65" s="27"/>
      <c r="D65" s="28"/>
      <c r="E65" s="29"/>
      <c r="F65" s="30"/>
      <c r="G65" s="30"/>
      <c r="H65" s="30"/>
      <c r="I65" s="30"/>
      <c r="J65" s="9"/>
    </row>
    <row r="66" spans="2:10">
      <c r="B66" s="23" t="s">
        <v>91</v>
      </c>
      <c r="C66" s="23"/>
      <c r="D66" s="24" t="s">
        <v>89</v>
      </c>
      <c r="E66" s="32">
        <v>52</v>
      </c>
      <c r="F66" s="30">
        <v>52</v>
      </c>
      <c r="G66" s="30">
        <v>51</v>
      </c>
      <c r="H66" s="30">
        <v>51</v>
      </c>
      <c r="I66" s="30">
        <v>51</v>
      </c>
      <c r="J66" s="9"/>
    </row>
    <row r="67" spans="2:10">
      <c r="B67" s="23" t="s">
        <v>90</v>
      </c>
      <c r="C67" s="23"/>
      <c r="D67" s="24" t="s">
        <v>89</v>
      </c>
      <c r="E67" s="32">
        <v>10.268000000000001</v>
      </c>
      <c r="F67" s="30">
        <v>11.224</v>
      </c>
      <c r="G67" s="30">
        <v>12.535</v>
      </c>
      <c r="H67" s="160">
        <v>12.86</v>
      </c>
      <c r="I67" s="160">
        <v>13.375</v>
      </c>
      <c r="J67" s="9"/>
    </row>
    <row r="68" spans="2:10">
      <c r="B68" s="33" t="s">
        <v>184</v>
      </c>
      <c r="C68" s="34"/>
      <c r="D68" s="24" t="s">
        <v>183</v>
      </c>
      <c r="E68" s="32">
        <v>83.894000000000005</v>
      </c>
      <c r="F68" s="30">
        <v>95.168999999999997</v>
      </c>
      <c r="G68" s="30">
        <v>99.826999999999998</v>
      </c>
      <c r="H68" s="30">
        <v>107.634</v>
      </c>
      <c r="I68" s="30">
        <v>121.23399999999999</v>
      </c>
      <c r="J68" s="9"/>
    </row>
    <row r="69" spans="2:10">
      <c r="B69" s="3" t="s">
        <v>184</v>
      </c>
      <c r="C69" s="35"/>
      <c r="D69" s="26" t="s">
        <v>180</v>
      </c>
      <c r="E69" s="214">
        <v>1314.8</v>
      </c>
      <c r="F69" s="215">
        <v>1213.9000000000001</v>
      </c>
      <c r="G69" s="215">
        <v>1440.8</v>
      </c>
      <c r="H69" s="215">
        <v>1648.5</v>
      </c>
      <c r="I69" s="215">
        <v>1738.2</v>
      </c>
      <c r="J69" s="9"/>
    </row>
    <row r="70" spans="2:10">
      <c r="B70" s="332" t="s">
        <v>191</v>
      </c>
      <c r="C70" s="332"/>
      <c r="D70" s="332"/>
      <c r="E70" s="333"/>
      <c r="F70" s="333"/>
      <c r="G70" s="333"/>
      <c r="H70" s="333"/>
      <c r="I70" s="333"/>
      <c r="J70" s="9"/>
    </row>
    <row r="71" spans="2:10">
      <c r="B71" s="316" t="s">
        <v>174</v>
      </c>
      <c r="C71" s="316"/>
      <c r="D71" s="316"/>
      <c r="E71" s="316"/>
      <c r="F71" s="316"/>
      <c r="G71" s="316"/>
      <c r="H71" s="316"/>
      <c r="I71" s="316"/>
    </row>
    <row r="73" spans="2:10">
      <c r="B73" s="318" t="s">
        <v>14</v>
      </c>
      <c r="C73" s="318"/>
      <c r="D73" s="318"/>
      <c r="E73" s="318"/>
      <c r="F73" s="318"/>
      <c r="G73" s="318"/>
      <c r="H73" s="318"/>
      <c r="I73" s="318"/>
    </row>
    <row r="74" spans="2:10" ht="15">
      <c r="B74" s="319" t="s">
        <v>15</v>
      </c>
      <c r="C74" s="319"/>
      <c r="D74" s="319"/>
      <c r="E74" s="319"/>
      <c r="F74" s="319"/>
      <c r="G74" s="319"/>
      <c r="H74" s="319"/>
      <c r="I74" s="319"/>
    </row>
    <row r="75" spans="2:10">
      <c r="B75" s="16"/>
      <c r="C75" s="16"/>
      <c r="D75" s="17"/>
    </row>
    <row r="76" spans="2:10">
      <c r="B76" s="18"/>
      <c r="C76" s="18"/>
      <c r="D76" s="6" t="s">
        <v>99</v>
      </c>
      <c r="E76" s="66">
        <v>2006</v>
      </c>
      <c r="F76" s="67">
        <v>2007</v>
      </c>
      <c r="G76" s="67">
        <v>2008</v>
      </c>
      <c r="H76" s="67">
        <v>2009</v>
      </c>
      <c r="I76" s="67">
        <v>2010</v>
      </c>
      <c r="J76" s="9"/>
    </row>
    <row r="77" spans="2:10">
      <c r="B77" s="16" t="s">
        <v>131</v>
      </c>
      <c r="C77" s="16"/>
      <c r="D77" s="17"/>
      <c r="E77" s="55"/>
      <c r="F77" s="56"/>
      <c r="G77" s="56"/>
      <c r="H77" s="56"/>
      <c r="I77" s="56"/>
      <c r="J77" s="9"/>
    </row>
    <row r="78" spans="2:10">
      <c r="B78" s="33" t="s">
        <v>16</v>
      </c>
      <c r="C78" s="34"/>
      <c r="D78" s="24" t="s">
        <v>89</v>
      </c>
      <c r="E78" s="216">
        <v>29.886043000000001</v>
      </c>
      <c r="F78" s="160">
        <v>33.869656999999997</v>
      </c>
      <c r="G78" s="160">
        <v>38.143687999999997</v>
      </c>
      <c r="H78" s="160">
        <v>38.530582000000003</v>
      </c>
      <c r="I78" s="160">
        <v>43.102969000000002</v>
      </c>
      <c r="J78" s="9"/>
    </row>
    <row r="79" spans="2:10">
      <c r="B79" s="33" t="s">
        <v>17</v>
      </c>
      <c r="C79" s="36"/>
      <c r="D79" s="24" t="s">
        <v>89</v>
      </c>
      <c r="E79" s="216">
        <v>53.464056999999997</v>
      </c>
      <c r="F79" s="160">
        <v>55.510092</v>
      </c>
      <c r="G79" s="160">
        <v>60.551484000000002</v>
      </c>
      <c r="H79" s="160">
        <v>64.661946999999998</v>
      </c>
      <c r="I79" s="160">
        <v>69.916461999999996</v>
      </c>
      <c r="J79" s="9"/>
    </row>
    <row r="80" spans="2:10">
      <c r="B80" s="33" t="s">
        <v>18</v>
      </c>
      <c r="C80" s="36"/>
      <c r="D80" s="24" t="s">
        <v>89</v>
      </c>
      <c r="E80" s="216">
        <v>32.433332999999998</v>
      </c>
      <c r="F80" s="160">
        <v>37.335178999999997</v>
      </c>
      <c r="G80" s="160">
        <v>43.394024999999999</v>
      </c>
      <c r="H80" s="160">
        <v>44.392614000000002</v>
      </c>
      <c r="I80" s="160">
        <v>46.956124000000003</v>
      </c>
      <c r="J80" s="9"/>
    </row>
    <row r="81" spans="2:15">
      <c r="B81" s="30"/>
      <c r="C81" s="30"/>
      <c r="D81" s="37"/>
      <c r="E81" s="216"/>
      <c r="F81" s="160"/>
      <c r="G81" s="160"/>
      <c r="H81" s="160"/>
      <c r="I81" s="160"/>
      <c r="J81" s="9"/>
    </row>
    <row r="82" spans="2:15">
      <c r="B82" s="27" t="s">
        <v>19</v>
      </c>
      <c r="C82" s="27"/>
      <c r="D82" s="28"/>
      <c r="E82" s="216"/>
      <c r="F82" s="160"/>
      <c r="G82" s="160"/>
      <c r="H82" s="160"/>
      <c r="I82" s="160"/>
      <c r="J82" s="9"/>
    </row>
    <row r="83" spans="2:15">
      <c r="B83" s="33" t="s">
        <v>20</v>
      </c>
      <c r="C83" s="34"/>
      <c r="D83" s="24" t="s">
        <v>89</v>
      </c>
      <c r="E83" s="216">
        <v>16.510999999999999</v>
      </c>
      <c r="F83" s="160">
        <v>18.8</v>
      </c>
      <c r="G83" s="160">
        <v>21.97</v>
      </c>
      <c r="H83" s="160">
        <v>23.968</v>
      </c>
      <c r="I83" s="160">
        <v>27.649000000000001</v>
      </c>
      <c r="J83" s="9"/>
    </row>
    <row r="84" spans="2:15">
      <c r="B84" s="3" t="s">
        <v>21</v>
      </c>
      <c r="C84" s="95"/>
      <c r="D84" s="82" t="s">
        <v>89</v>
      </c>
      <c r="E84" s="217">
        <v>1282658</v>
      </c>
      <c r="F84" s="218">
        <v>1453877</v>
      </c>
      <c r="G84" s="218">
        <v>1632639</v>
      </c>
      <c r="H84" s="218">
        <v>1738728</v>
      </c>
      <c r="I84" s="218">
        <v>1823530</v>
      </c>
      <c r="J84" s="9"/>
    </row>
    <row r="85" spans="2:15">
      <c r="B85" s="321"/>
      <c r="C85" s="321"/>
      <c r="D85" s="321"/>
      <c r="E85" s="334"/>
      <c r="F85" s="334"/>
      <c r="G85" s="334"/>
      <c r="H85" s="334"/>
      <c r="I85" s="334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 t="s">
        <v>22</v>
      </c>
    </row>
    <row r="89" spans="2:15" ht="15">
      <c r="B89" s="322" t="s">
        <v>23</v>
      </c>
      <c r="C89" s="322"/>
      <c r="D89" s="322"/>
      <c r="E89" s="322"/>
      <c r="F89" s="322"/>
      <c r="G89" s="322"/>
      <c r="H89" s="322"/>
      <c r="I89" s="322"/>
      <c r="O89" s="9"/>
    </row>
    <row r="90" spans="2:15">
      <c r="B90" s="16"/>
      <c r="C90" s="16"/>
      <c r="D90" s="17"/>
      <c r="E90" s="18"/>
      <c r="F90" s="18"/>
      <c r="G90" s="18"/>
      <c r="H90" s="18"/>
      <c r="I90" s="18"/>
      <c r="O90" s="9"/>
    </row>
    <row r="91" spans="2:15">
      <c r="E91" s="323" t="s">
        <v>185</v>
      </c>
      <c r="F91" s="324"/>
      <c r="G91" s="324"/>
      <c r="H91" s="324"/>
      <c r="I91" s="324"/>
      <c r="J91" s="335" t="s">
        <v>177</v>
      </c>
      <c r="K91" s="336"/>
      <c r="L91" s="336"/>
      <c r="M91" s="336"/>
      <c r="N91" s="337"/>
      <c r="O91" s="9"/>
    </row>
    <row r="92" spans="2:15">
      <c r="B92" s="18"/>
      <c r="C92" s="18"/>
      <c r="D92" s="6" t="s">
        <v>99</v>
      </c>
      <c r="E92" s="138">
        <v>2006</v>
      </c>
      <c r="F92" s="135">
        <v>2007</v>
      </c>
      <c r="G92" s="135">
        <v>2008</v>
      </c>
      <c r="H92" s="135">
        <v>2009</v>
      </c>
      <c r="I92" s="135">
        <v>2010</v>
      </c>
      <c r="J92" s="138">
        <v>2006</v>
      </c>
      <c r="K92" s="135">
        <v>2007</v>
      </c>
      <c r="L92" s="135">
        <v>2008</v>
      </c>
      <c r="M92" s="139">
        <v>2009</v>
      </c>
      <c r="N92" s="139">
        <v>2010</v>
      </c>
      <c r="O92" s="9"/>
    </row>
    <row r="93" spans="2:15">
      <c r="B93" s="16" t="s">
        <v>24</v>
      </c>
      <c r="C93" s="16"/>
      <c r="D93" s="17"/>
      <c r="E93" s="55"/>
      <c r="F93" s="56"/>
      <c r="G93" s="56"/>
      <c r="H93" s="56"/>
      <c r="I93" s="57"/>
      <c r="J93" s="223"/>
      <c r="K93" s="224"/>
      <c r="L93" s="56"/>
      <c r="M93" s="56"/>
      <c r="N93" s="56"/>
      <c r="O93" s="9"/>
    </row>
    <row r="94" spans="2:15">
      <c r="B94" s="39" t="s">
        <v>25</v>
      </c>
      <c r="C94" s="39"/>
      <c r="D94" s="24" t="s">
        <v>105</v>
      </c>
      <c r="E94" s="166" t="s">
        <v>126</v>
      </c>
      <c r="F94" s="162" t="s">
        <v>126</v>
      </c>
      <c r="G94" s="162" t="s">
        <v>126</v>
      </c>
      <c r="H94" s="162" t="s">
        <v>126</v>
      </c>
      <c r="I94" s="167" t="s">
        <v>126</v>
      </c>
      <c r="J94" s="225" t="s">
        <v>126</v>
      </c>
      <c r="K94" s="163" t="s">
        <v>126</v>
      </c>
      <c r="L94" s="163" t="s">
        <v>126</v>
      </c>
      <c r="M94" s="163" t="s">
        <v>126</v>
      </c>
      <c r="N94" s="163" t="s">
        <v>126</v>
      </c>
      <c r="O94" s="9"/>
    </row>
    <row r="95" spans="2:15">
      <c r="B95" s="39" t="s">
        <v>26</v>
      </c>
      <c r="C95" s="39"/>
      <c r="D95" s="24" t="s">
        <v>105</v>
      </c>
      <c r="E95" s="166" t="s">
        <v>221</v>
      </c>
      <c r="F95" s="162" t="s">
        <v>221</v>
      </c>
      <c r="G95" s="162" t="s">
        <v>221</v>
      </c>
      <c r="H95" s="162" t="s">
        <v>221</v>
      </c>
      <c r="I95" s="167" t="s">
        <v>221</v>
      </c>
      <c r="J95" s="225" t="s">
        <v>221</v>
      </c>
      <c r="K95" s="163" t="s">
        <v>221</v>
      </c>
      <c r="L95" s="163" t="s">
        <v>221</v>
      </c>
      <c r="M95" s="163" t="s">
        <v>221</v>
      </c>
      <c r="N95" s="163" t="s">
        <v>221</v>
      </c>
      <c r="O95" s="9"/>
    </row>
    <row r="96" spans="2:15">
      <c r="B96" s="39" t="s">
        <v>27</v>
      </c>
      <c r="C96" s="39"/>
      <c r="D96" s="24"/>
      <c r="E96" s="219">
        <v>1325</v>
      </c>
      <c r="F96" s="164">
        <v>1444</v>
      </c>
      <c r="G96" s="164">
        <v>1713</v>
      </c>
      <c r="H96" s="164">
        <v>1910</v>
      </c>
      <c r="I96" s="180">
        <v>2179</v>
      </c>
      <c r="J96" s="219">
        <v>100.3</v>
      </c>
      <c r="K96" s="164">
        <v>130.4</v>
      </c>
      <c r="L96" s="164">
        <v>169.3</v>
      </c>
      <c r="M96" s="164">
        <v>188.3</v>
      </c>
      <c r="N96" s="164">
        <v>222</v>
      </c>
      <c r="O96" s="9"/>
    </row>
    <row r="97" spans="2:15">
      <c r="B97" s="42"/>
      <c r="C97" s="42" t="s">
        <v>108</v>
      </c>
      <c r="D97" s="24" t="s">
        <v>105</v>
      </c>
      <c r="E97" s="219">
        <v>50.1</v>
      </c>
      <c r="F97" s="164">
        <v>73.900000000000006</v>
      </c>
      <c r="G97" s="164">
        <v>106.8</v>
      </c>
      <c r="H97" s="164">
        <v>153.9</v>
      </c>
      <c r="I97" s="180">
        <v>220.2</v>
      </c>
      <c r="J97" s="219">
        <v>1.5</v>
      </c>
      <c r="K97" s="164">
        <v>2.2999999999999998</v>
      </c>
      <c r="L97" s="164">
        <v>3.4</v>
      </c>
      <c r="M97" s="164">
        <v>4.9000000000000004</v>
      </c>
      <c r="N97" s="164">
        <v>7.8</v>
      </c>
      <c r="O97" s="9"/>
    </row>
    <row r="98" spans="2:15">
      <c r="B98" s="42"/>
      <c r="C98" s="42" t="s">
        <v>109</v>
      </c>
      <c r="D98" s="24" t="s">
        <v>105</v>
      </c>
      <c r="E98" s="219">
        <v>1274</v>
      </c>
      <c r="F98" s="164">
        <v>1370</v>
      </c>
      <c r="G98" s="164">
        <v>1606</v>
      </c>
      <c r="H98" s="164">
        <v>1757</v>
      </c>
      <c r="I98" s="180">
        <v>1959</v>
      </c>
      <c r="J98" s="219">
        <v>98.8</v>
      </c>
      <c r="K98" s="164">
        <v>128</v>
      </c>
      <c r="L98" s="164">
        <v>165.9</v>
      </c>
      <c r="M98" s="164">
        <v>183.4</v>
      </c>
      <c r="N98" s="164">
        <v>214.2</v>
      </c>
      <c r="O98" s="9"/>
    </row>
    <row r="99" spans="2:15">
      <c r="B99" s="39" t="s">
        <v>28</v>
      </c>
      <c r="C99" s="39"/>
      <c r="D99" s="24" t="s">
        <v>105</v>
      </c>
      <c r="E99" s="166" t="s">
        <v>221</v>
      </c>
      <c r="F99" s="162" t="s">
        <v>221</v>
      </c>
      <c r="G99" s="162" t="s">
        <v>221</v>
      </c>
      <c r="H99" s="162" t="s">
        <v>221</v>
      </c>
      <c r="I99" s="167" t="s">
        <v>221</v>
      </c>
      <c r="J99" s="166" t="s">
        <v>221</v>
      </c>
      <c r="K99" s="162" t="s">
        <v>221</v>
      </c>
      <c r="L99" s="162" t="s">
        <v>221</v>
      </c>
      <c r="M99" s="162" t="s">
        <v>221</v>
      </c>
      <c r="N99" s="162" t="s">
        <v>221</v>
      </c>
      <c r="O99" s="9"/>
    </row>
    <row r="100" spans="2:15">
      <c r="B100" s="43" t="s">
        <v>29</v>
      </c>
      <c r="C100" s="43"/>
      <c r="D100" s="24" t="s">
        <v>105</v>
      </c>
      <c r="E100" s="166" t="s">
        <v>221</v>
      </c>
      <c r="F100" s="162" t="s">
        <v>221</v>
      </c>
      <c r="G100" s="162" t="s">
        <v>221</v>
      </c>
      <c r="H100" s="162" t="s">
        <v>221</v>
      </c>
      <c r="I100" s="167" t="s">
        <v>221</v>
      </c>
      <c r="J100" s="166" t="s">
        <v>221</v>
      </c>
      <c r="K100" s="162" t="s">
        <v>221</v>
      </c>
      <c r="L100" s="162" t="s">
        <v>221</v>
      </c>
      <c r="M100" s="162" t="s">
        <v>221</v>
      </c>
      <c r="N100" s="162" t="s">
        <v>221</v>
      </c>
      <c r="O100" s="9"/>
    </row>
    <row r="101" spans="2:15">
      <c r="B101" s="44" t="s">
        <v>120</v>
      </c>
      <c r="C101" s="45"/>
      <c r="D101" s="24" t="s">
        <v>105</v>
      </c>
      <c r="E101" s="220">
        <v>1325</v>
      </c>
      <c r="F101" s="221">
        <v>1444</v>
      </c>
      <c r="G101" s="221">
        <v>1713</v>
      </c>
      <c r="H101" s="221">
        <v>1910</v>
      </c>
      <c r="I101" s="222">
        <v>2179</v>
      </c>
      <c r="J101" s="220">
        <v>100.3</v>
      </c>
      <c r="K101" s="221">
        <v>130.4</v>
      </c>
      <c r="L101" s="221">
        <v>169.3</v>
      </c>
      <c r="M101" s="221">
        <v>188.3</v>
      </c>
      <c r="N101" s="221">
        <v>222</v>
      </c>
      <c r="O101" s="9"/>
    </row>
    <row r="102" spans="2:15">
      <c r="B102" s="321"/>
      <c r="C102" s="321"/>
      <c r="D102" s="321"/>
      <c r="E102" s="334"/>
      <c r="F102" s="334"/>
      <c r="G102" s="334"/>
      <c r="H102" s="334"/>
      <c r="I102" s="334"/>
      <c r="O102" s="9"/>
    </row>
    <row r="106" spans="2:15">
      <c r="B106" s="318" t="s">
        <v>30</v>
      </c>
      <c r="C106" s="318"/>
      <c r="D106" s="318"/>
      <c r="E106" s="318"/>
      <c r="F106" s="318"/>
      <c r="G106" s="318"/>
      <c r="H106" s="318"/>
      <c r="I106" s="318"/>
    </row>
    <row r="107" spans="2:15" ht="15">
      <c r="B107" s="319" t="s">
        <v>31</v>
      </c>
      <c r="C107" s="319"/>
      <c r="D107" s="319"/>
      <c r="E107" s="319"/>
      <c r="F107" s="319"/>
      <c r="G107" s="319"/>
      <c r="H107" s="319"/>
      <c r="I107" s="319"/>
    </row>
    <row r="108" spans="2:15">
      <c r="B108" s="16"/>
      <c r="C108" s="16"/>
      <c r="D108" s="17"/>
      <c r="E108" s="338" t="s">
        <v>132</v>
      </c>
      <c r="F108" s="339"/>
      <c r="G108" s="339"/>
      <c r="H108" s="339"/>
      <c r="I108" s="339"/>
      <c r="J108" s="9"/>
    </row>
    <row r="109" spans="2:15">
      <c r="B109" s="18"/>
      <c r="C109" s="18"/>
      <c r="D109" s="6" t="s">
        <v>99</v>
      </c>
      <c r="E109" s="66">
        <v>2006</v>
      </c>
      <c r="F109" s="67">
        <v>2007</v>
      </c>
      <c r="G109" s="67">
        <v>2008</v>
      </c>
      <c r="H109" s="67">
        <v>2009</v>
      </c>
      <c r="I109" s="165">
        <v>2010</v>
      </c>
      <c r="J109" s="9"/>
    </row>
    <row r="110" spans="2:15">
      <c r="B110" s="16" t="s">
        <v>32</v>
      </c>
      <c r="C110" s="16"/>
      <c r="D110" s="17"/>
      <c r="E110" s="55"/>
      <c r="F110" s="56"/>
      <c r="G110" s="53"/>
      <c r="H110" s="56"/>
      <c r="I110" s="56"/>
      <c r="J110" s="9"/>
    </row>
    <row r="111" spans="2:15">
      <c r="B111" s="46" t="s">
        <v>118</v>
      </c>
      <c r="C111" s="46"/>
      <c r="D111" s="24" t="s">
        <v>89</v>
      </c>
      <c r="E111" s="32">
        <v>48</v>
      </c>
      <c r="F111" s="30">
        <v>48</v>
      </c>
      <c r="G111" s="30">
        <v>48</v>
      </c>
      <c r="H111" s="30">
        <v>48</v>
      </c>
      <c r="I111" s="30">
        <v>48</v>
      </c>
      <c r="J111" s="9"/>
    </row>
    <row r="112" spans="2:15">
      <c r="C112" s="39" t="s">
        <v>34</v>
      </c>
      <c r="D112" s="24" t="s">
        <v>89</v>
      </c>
      <c r="E112" s="32">
        <v>48</v>
      </c>
      <c r="F112" s="30">
        <v>48</v>
      </c>
      <c r="G112" s="30">
        <v>48</v>
      </c>
      <c r="H112" s="30">
        <v>48</v>
      </c>
      <c r="I112" s="30">
        <v>48</v>
      </c>
      <c r="J112" s="9"/>
    </row>
    <row r="113" spans="2:252">
      <c r="B113" s="47" t="s">
        <v>110</v>
      </c>
      <c r="C113" s="48"/>
      <c r="D113" s="24" t="s">
        <v>89</v>
      </c>
      <c r="E113" s="32">
        <v>47</v>
      </c>
      <c r="F113" s="30">
        <v>47</v>
      </c>
      <c r="G113" s="30">
        <v>47</v>
      </c>
      <c r="H113" s="30">
        <v>47</v>
      </c>
      <c r="I113" s="30">
        <v>47</v>
      </c>
      <c r="J113" s="9"/>
    </row>
    <row r="114" spans="2:252">
      <c r="B114" s="47" t="s">
        <v>112</v>
      </c>
      <c r="C114" s="48"/>
      <c r="D114" s="24" t="s">
        <v>89</v>
      </c>
      <c r="E114" s="32">
        <v>1</v>
      </c>
      <c r="F114" s="30">
        <v>1</v>
      </c>
      <c r="G114" s="30">
        <v>1</v>
      </c>
      <c r="H114" s="30">
        <v>1</v>
      </c>
      <c r="I114" s="30">
        <v>1</v>
      </c>
      <c r="J114" s="9"/>
    </row>
    <row r="115" spans="2:252">
      <c r="B115" s="47" t="s">
        <v>111</v>
      </c>
      <c r="C115" s="48"/>
      <c r="D115" s="24" t="s">
        <v>89</v>
      </c>
      <c r="E115" s="166" t="s">
        <v>221</v>
      </c>
      <c r="F115" s="162" t="s">
        <v>221</v>
      </c>
      <c r="G115" s="162" t="s">
        <v>221</v>
      </c>
      <c r="H115" s="162" t="s">
        <v>221</v>
      </c>
      <c r="I115" s="162" t="s">
        <v>221</v>
      </c>
      <c r="J115" s="9"/>
    </row>
    <row r="116" spans="2:252">
      <c r="B116" s="49"/>
      <c r="C116" s="50" t="s">
        <v>35</v>
      </c>
      <c r="D116" s="130" t="s">
        <v>89</v>
      </c>
      <c r="E116" s="168" t="s">
        <v>221</v>
      </c>
      <c r="F116" s="169" t="s">
        <v>221</v>
      </c>
      <c r="G116" s="169" t="s">
        <v>221</v>
      </c>
      <c r="H116" s="169" t="s">
        <v>221</v>
      </c>
      <c r="I116" s="169" t="s">
        <v>221</v>
      </c>
      <c r="J116" s="9"/>
    </row>
    <row r="117" spans="2:252">
      <c r="B117" s="97"/>
      <c r="C117" s="44"/>
      <c r="D117" s="64"/>
      <c r="E117" s="114"/>
      <c r="F117" s="98"/>
      <c r="G117" s="171" t="s">
        <v>133</v>
      </c>
      <c r="H117" s="98"/>
      <c r="I117" s="9"/>
      <c r="J117" s="9"/>
    </row>
    <row r="118" spans="2:252">
      <c r="B118" s="53" t="s">
        <v>33</v>
      </c>
      <c r="C118" s="53"/>
      <c r="D118" s="54"/>
      <c r="E118" s="55"/>
      <c r="F118" s="56"/>
      <c r="G118" s="56"/>
      <c r="H118" s="56"/>
      <c r="I118" s="56"/>
      <c r="J118" s="9"/>
    </row>
    <row r="119" spans="2:252">
      <c r="B119" s="46" t="s">
        <v>118</v>
      </c>
      <c r="C119" s="46"/>
      <c r="D119" s="24" t="s">
        <v>89</v>
      </c>
      <c r="E119" s="32">
        <v>34</v>
      </c>
      <c r="F119" s="30">
        <v>32</v>
      </c>
      <c r="G119" s="30">
        <v>32</v>
      </c>
      <c r="H119" s="30">
        <v>32</v>
      </c>
      <c r="I119" s="30">
        <v>32</v>
      </c>
      <c r="J119" s="9"/>
    </row>
    <row r="120" spans="2:252">
      <c r="C120" s="39" t="s">
        <v>34</v>
      </c>
      <c r="D120" s="24" t="s">
        <v>89</v>
      </c>
      <c r="E120" s="32">
        <v>34</v>
      </c>
      <c r="F120" s="30">
        <v>32</v>
      </c>
      <c r="G120" s="30">
        <v>32</v>
      </c>
      <c r="H120" s="30">
        <v>32</v>
      </c>
      <c r="I120" s="30">
        <v>32</v>
      </c>
      <c r="J120" s="9"/>
    </row>
    <row r="121" spans="2:252">
      <c r="B121" s="47" t="s">
        <v>110</v>
      </c>
      <c r="C121" s="47"/>
      <c r="D121" s="24" t="s">
        <v>89</v>
      </c>
      <c r="E121" s="32">
        <v>34</v>
      </c>
      <c r="F121" s="30">
        <v>32</v>
      </c>
      <c r="G121" s="30">
        <v>32</v>
      </c>
      <c r="H121" s="30">
        <v>32</v>
      </c>
      <c r="I121" s="30">
        <v>32</v>
      </c>
      <c r="J121" s="9"/>
    </row>
    <row r="122" spans="2:252">
      <c r="B122" s="47" t="s">
        <v>112</v>
      </c>
      <c r="C122" s="47"/>
      <c r="D122" s="24" t="s">
        <v>89</v>
      </c>
      <c r="E122" s="32">
        <v>0</v>
      </c>
      <c r="F122" s="30">
        <v>0</v>
      </c>
      <c r="G122" s="30">
        <v>0</v>
      </c>
      <c r="H122" s="30">
        <v>0</v>
      </c>
      <c r="I122" s="30">
        <v>0</v>
      </c>
      <c r="J122" s="9"/>
    </row>
    <row r="123" spans="2:252">
      <c r="B123" s="47" t="s">
        <v>111</v>
      </c>
      <c r="C123" s="47"/>
      <c r="D123" s="24" t="s">
        <v>89</v>
      </c>
      <c r="E123" s="32">
        <v>0</v>
      </c>
      <c r="F123" s="30">
        <v>0</v>
      </c>
      <c r="G123" s="30">
        <v>0</v>
      </c>
      <c r="H123" s="30">
        <v>0</v>
      </c>
      <c r="I123" s="30">
        <v>0</v>
      </c>
      <c r="J123" s="9"/>
    </row>
    <row r="124" spans="2:252">
      <c r="B124" s="124"/>
      <c r="C124" s="58" t="s">
        <v>35</v>
      </c>
      <c r="D124" s="59" t="s">
        <v>89</v>
      </c>
      <c r="E124" s="172">
        <v>0</v>
      </c>
      <c r="F124" s="124">
        <v>0</v>
      </c>
      <c r="G124" s="124">
        <v>0</v>
      </c>
      <c r="H124" s="124">
        <v>0</v>
      </c>
      <c r="I124" s="124">
        <v>0</v>
      </c>
      <c r="J124" s="9"/>
    </row>
    <row r="125" spans="2:252">
      <c r="B125" s="99"/>
      <c r="C125" s="99"/>
      <c r="D125" s="99"/>
      <c r="E125" s="173"/>
      <c r="F125" s="99"/>
      <c r="G125" s="171" t="s">
        <v>134</v>
      </c>
      <c r="H125" s="99"/>
      <c r="I125" s="99"/>
      <c r="J125" s="9"/>
    </row>
    <row r="126" spans="2:252" s="9" customFormat="1">
      <c r="B126" s="53" t="s">
        <v>33</v>
      </c>
      <c r="C126" s="53"/>
      <c r="D126" s="54"/>
      <c r="E126" s="55"/>
      <c r="F126" s="56"/>
      <c r="G126" s="56"/>
      <c r="H126" s="56"/>
      <c r="I126" s="56"/>
      <c r="J126" s="21"/>
      <c r="K126" s="21"/>
      <c r="L126" s="22"/>
      <c r="R126" s="21"/>
      <c r="S126" s="21"/>
      <c r="T126" s="22"/>
      <c r="Z126" s="21"/>
      <c r="AA126" s="21"/>
      <c r="AB126" s="22"/>
      <c r="AH126" s="21"/>
      <c r="AI126" s="21"/>
      <c r="AJ126" s="22"/>
      <c r="AP126" s="21"/>
      <c r="AQ126" s="21"/>
      <c r="AR126" s="22"/>
      <c r="AX126" s="21"/>
      <c r="AY126" s="21"/>
      <c r="AZ126" s="22"/>
      <c r="BF126" s="21"/>
      <c r="BG126" s="21"/>
      <c r="BH126" s="22"/>
      <c r="BN126" s="21"/>
      <c r="BO126" s="21"/>
      <c r="BP126" s="22"/>
      <c r="BV126" s="21"/>
      <c r="BW126" s="21"/>
      <c r="BX126" s="22"/>
      <c r="CD126" s="21"/>
      <c r="CE126" s="21"/>
      <c r="CF126" s="22"/>
      <c r="CL126" s="21"/>
      <c r="CM126" s="21"/>
      <c r="CN126" s="22"/>
      <c r="CT126" s="21"/>
      <c r="CU126" s="21"/>
      <c r="CV126" s="22"/>
      <c r="DB126" s="21"/>
      <c r="DC126" s="21"/>
      <c r="DD126" s="22"/>
      <c r="DJ126" s="21"/>
      <c r="DK126" s="21"/>
      <c r="DL126" s="22"/>
      <c r="DR126" s="21"/>
      <c r="DS126" s="21"/>
      <c r="DT126" s="22"/>
      <c r="DZ126" s="21"/>
      <c r="EA126" s="21"/>
      <c r="EB126" s="22"/>
      <c r="EH126" s="21"/>
      <c r="EI126" s="21"/>
      <c r="EJ126" s="22"/>
      <c r="EP126" s="21"/>
      <c r="EQ126" s="21"/>
      <c r="ER126" s="22"/>
      <c r="EX126" s="21"/>
      <c r="EY126" s="21"/>
      <c r="EZ126" s="22"/>
      <c r="FF126" s="21"/>
      <c r="FG126" s="21"/>
      <c r="FH126" s="22"/>
      <c r="FN126" s="21"/>
      <c r="FO126" s="21"/>
      <c r="FP126" s="22"/>
      <c r="FV126" s="21"/>
      <c r="FW126" s="21"/>
      <c r="FX126" s="22"/>
      <c r="GD126" s="21"/>
      <c r="GE126" s="21"/>
      <c r="GF126" s="22"/>
      <c r="GL126" s="21"/>
      <c r="GM126" s="21"/>
      <c r="GN126" s="22"/>
      <c r="GT126" s="21"/>
      <c r="GU126" s="21"/>
      <c r="GV126" s="22"/>
      <c r="HB126" s="21"/>
      <c r="HC126" s="21"/>
      <c r="HD126" s="22"/>
      <c r="HJ126" s="21"/>
      <c r="HK126" s="21"/>
      <c r="HL126" s="22"/>
      <c r="HR126" s="21"/>
      <c r="HS126" s="21"/>
      <c r="HT126" s="22"/>
      <c r="HZ126" s="21"/>
      <c r="IA126" s="21"/>
      <c r="IB126" s="22"/>
      <c r="IH126" s="21"/>
      <c r="II126" s="21"/>
      <c r="IJ126" s="22"/>
      <c r="IP126" s="21"/>
      <c r="IQ126" s="21"/>
      <c r="IR126" s="22"/>
    </row>
    <row r="127" spans="2:252" s="9" customFormat="1">
      <c r="B127" s="46" t="s">
        <v>118</v>
      </c>
      <c r="C127" s="46"/>
      <c r="D127" s="24" t="s">
        <v>89</v>
      </c>
      <c r="E127" s="32">
        <v>42</v>
      </c>
      <c r="F127" s="30">
        <v>42</v>
      </c>
      <c r="G127" s="30">
        <v>41</v>
      </c>
      <c r="H127" s="30">
        <v>40</v>
      </c>
      <c r="I127" s="30">
        <v>41</v>
      </c>
      <c r="J127" s="103"/>
      <c r="K127" s="103"/>
      <c r="L127" s="64"/>
      <c r="R127" s="103"/>
      <c r="S127" s="103"/>
      <c r="T127" s="64"/>
      <c r="Z127" s="103"/>
      <c r="AA127" s="103"/>
      <c r="AB127" s="64"/>
      <c r="AH127" s="103"/>
      <c r="AI127" s="103"/>
      <c r="AJ127" s="64"/>
      <c r="AP127" s="103"/>
      <c r="AQ127" s="103"/>
      <c r="AR127" s="64"/>
      <c r="AX127" s="103"/>
      <c r="AY127" s="103"/>
      <c r="AZ127" s="64"/>
      <c r="BF127" s="103"/>
      <c r="BG127" s="103"/>
      <c r="BH127" s="64"/>
      <c r="BN127" s="103"/>
      <c r="BO127" s="103"/>
      <c r="BP127" s="64"/>
      <c r="BV127" s="103"/>
      <c r="BW127" s="103"/>
      <c r="BX127" s="64"/>
      <c r="CD127" s="103"/>
      <c r="CE127" s="103"/>
      <c r="CF127" s="64"/>
      <c r="CL127" s="103"/>
      <c r="CM127" s="103"/>
      <c r="CN127" s="64"/>
      <c r="CT127" s="103"/>
      <c r="CU127" s="103"/>
      <c r="CV127" s="64"/>
      <c r="DB127" s="103"/>
      <c r="DC127" s="103"/>
      <c r="DD127" s="64"/>
      <c r="DJ127" s="103"/>
      <c r="DK127" s="103"/>
      <c r="DL127" s="64"/>
      <c r="DR127" s="103"/>
      <c r="DS127" s="103"/>
      <c r="DT127" s="64"/>
      <c r="DZ127" s="103"/>
      <c r="EA127" s="103"/>
      <c r="EB127" s="64"/>
      <c r="EH127" s="103"/>
      <c r="EI127" s="103"/>
      <c r="EJ127" s="64"/>
      <c r="EP127" s="103"/>
      <c r="EQ127" s="103"/>
      <c r="ER127" s="64"/>
      <c r="EX127" s="103"/>
      <c r="EY127" s="103"/>
      <c r="EZ127" s="64"/>
      <c r="FF127" s="103"/>
      <c r="FG127" s="103"/>
      <c r="FH127" s="64"/>
      <c r="FN127" s="103"/>
      <c r="FO127" s="103"/>
      <c r="FP127" s="64"/>
      <c r="FV127" s="103"/>
      <c r="FW127" s="103"/>
      <c r="FX127" s="64"/>
      <c r="GD127" s="103"/>
      <c r="GE127" s="103"/>
      <c r="GF127" s="64"/>
      <c r="GL127" s="103"/>
      <c r="GM127" s="103"/>
      <c r="GN127" s="64"/>
      <c r="GT127" s="103"/>
      <c r="GU127" s="103"/>
      <c r="GV127" s="64"/>
      <c r="HB127" s="103"/>
      <c r="HC127" s="103"/>
      <c r="HD127" s="64"/>
      <c r="HJ127" s="103"/>
      <c r="HK127" s="103"/>
      <c r="HL127" s="64"/>
      <c r="HR127" s="103"/>
      <c r="HS127" s="103"/>
      <c r="HT127" s="64"/>
      <c r="HZ127" s="103"/>
      <c r="IA127" s="103"/>
      <c r="IB127" s="64"/>
      <c r="IH127" s="103"/>
      <c r="II127" s="103"/>
      <c r="IJ127" s="64"/>
      <c r="IP127" s="103"/>
      <c r="IQ127" s="103"/>
      <c r="IR127" s="64"/>
    </row>
    <row r="128" spans="2:252" s="9" customFormat="1">
      <c r="C128" s="39" t="s">
        <v>34</v>
      </c>
      <c r="D128" s="24" t="s">
        <v>89</v>
      </c>
      <c r="E128" s="32">
        <v>42</v>
      </c>
      <c r="F128" s="30">
        <v>42</v>
      </c>
      <c r="G128" s="30">
        <v>41</v>
      </c>
      <c r="H128" s="30">
        <v>40</v>
      </c>
      <c r="I128" s="30">
        <v>41</v>
      </c>
      <c r="K128" s="44"/>
      <c r="L128" s="64"/>
      <c r="S128" s="44"/>
      <c r="T128" s="64"/>
      <c r="AA128" s="44"/>
      <c r="AB128" s="64"/>
      <c r="AI128" s="44"/>
      <c r="AJ128" s="64"/>
      <c r="AQ128" s="44"/>
      <c r="AR128" s="64"/>
      <c r="AY128" s="44"/>
      <c r="AZ128" s="64"/>
      <c r="BG128" s="44"/>
      <c r="BH128" s="64"/>
      <c r="BO128" s="44"/>
      <c r="BP128" s="64"/>
      <c r="BW128" s="44"/>
      <c r="BX128" s="64"/>
      <c r="CE128" s="44"/>
      <c r="CF128" s="64"/>
      <c r="CM128" s="44"/>
      <c r="CN128" s="64"/>
      <c r="CU128" s="44"/>
      <c r="CV128" s="64"/>
      <c r="DC128" s="44"/>
      <c r="DD128" s="64"/>
      <c r="DK128" s="44"/>
      <c r="DL128" s="64"/>
      <c r="DS128" s="44"/>
      <c r="DT128" s="64"/>
      <c r="EA128" s="44"/>
      <c r="EB128" s="64"/>
      <c r="EI128" s="44"/>
      <c r="EJ128" s="64"/>
      <c r="EQ128" s="44"/>
      <c r="ER128" s="64"/>
      <c r="EY128" s="44"/>
      <c r="EZ128" s="64"/>
      <c r="FG128" s="44"/>
      <c r="FH128" s="64"/>
      <c r="FO128" s="44"/>
      <c r="FP128" s="64"/>
      <c r="FW128" s="44"/>
      <c r="FX128" s="64"/>
      <c r="GE128" s="44"/>
      <c r="GF128" s="64"/>
      <c r="GM128" s="44"/>
      <c r="GN128" s="64"/>
      <c r="GU128" s="44"/>
      <c r="GV128" s="64"/>
      <c r="HC128" s="44"/>
      <c r="HD128" s="64"/>
      <c r="HK128" s="44"/>
      <c r="HL128" s="64"/>
      <c r="HS128" s="44"/>
      <c r="HT128" s="64"/>
      <c r="IA128" s="44"/>
      <c r="IB128" s="64"/>
      <c r="II128" s="44"/>
      <c r="IJ128" s="64"/>
      <c r="IQ128" s="44"/>
      <c r="IR128" s="64"/>
    </row>
    <row r="129" spans="2:252" s="9" customFormat="1">
      <c r="B129" s="47" t="s">
        <v>110</v>
      </c>
      <c r="C129" s="47"/>
      <c r="D129" s="24" t="s">
        <v>89</v>
      </c>
      <c r="E129" s="32">
        <v>41</v>
      </c>
      <c r="F129" s="30">
        <v>41</v>
      </c>
      <c r="G129" s="30">
        <v>40</v>
      </c>
      <c r="H129" s="30">
        <v>39</v>
      </c>
      <c r="I129" s="30">
        <v>40</v>
      </c>
      <c r="J129" s="104"/>
      <c r="K129" s="104"/>
      <c r="L129" s="64"/>
      <c r="R129" s="104"/>
      <c r="S129" s="104"/>
      <c r="T129" s="64"/>
      <c r="Z129" s="104"/>
      <c r="AA129" s="104"/>
      <c r="AB129" s="64"/>
      <c r="AH129" s="104"/>
      <c r="AI129" s="104"/>
      <c r="AJ129" s="64"/>
      <c r="AP129" s="104"/>
      <c r="AQ129" s="104"/>
      <c r="AR129" s="64"/>
      <c r="AX129" s="104"/>
      <c r="AY129" s="104"/>
      <c r="AZ129" s="64"/>
      <c r="BF129" s="104"/>
      <c r="BG129" s="104"/>
      <c r="BH129" s="64"/>
      <c r="BN129" s="104"/>
      <c r="BO129" s="104"/>
      <c r="BP129" s="64"/>
      <c r="BV129" s="104"/>
      <c r="BW129" s="104"/>
      <c r="BX129" s="64"/>
      <c r="CD129" s="104"/>
      <c r="CE129" s="104"/>
      <c r="CF129" s="64"/>
      <c r="CL129" s="104"/>
      <c r="CM129" s="104"/>
      <c r="CN129" s="64"/>
      <c r="CT129" s="104"/>
      <c r="CU129" s="104"/>
      <c r="CV129" s="64"/>
      <c r="DB129" s="104"/>
      <c r="DC129" s="104"/>
      <c r="DD129" s="64"/>
      <c r="DJ129" s="104"/>
      <c r="DK129" s="104"/>
      <c r="DL129" s="64"/>
      <c r="DR129" s="104"/>
      <c r="DS129" s="104"/>
      <c r="DT129" s="64"/>
      <c r="DZ129" s="104"/>
      <c r="EA129" s="104"/>
      <c r="EB129" s="64"/>
      <c r="EH129" s="104"/>
      <c r="EI129" s="104"/>
      <c r="EJ129" s="64"/>
      <c r="EP129" s="104"/>
      <c r="EQ129" s="104"/>
      <c r="ER129" s="64"/>
      <c r="EX129" s="104"/>
      <c r="EY129" s="104"/>
      <c r="EZ129" s="64"/>
      <c r="FF129" s="104"/>
      <c r="FG129" s="104"/>
      <c r="FH129" s="64"/>
      <c r="FN129" s="104"/>
      <c r="FO129" s="104"/>
      <c r="FP129" s="64"/>
      <c r="FV129" s="104"/>
      <c r="FW129" s="104"/>
      <c r="FX129" s="64"/>
      <c r="GD129" s="104"/>
      <c r="GE129" s="104"/>
      <c r="GF129" s="64"/>
      <c r="GL129" s="104"/>
      <c r="GM129" s="104"/>
      <c r="GN129" s="64"/>
      <c r="GT129" s="104"/>
      <c r="GU129" s="104"/>
      <c r="GV129" s="64"/>
      <c r="HB129" s="104"/>
      <c r="HC129" s="104"/>
      <c r="HD129" s="64"/>
      <c r="HJ129" s="104"/>
      <c r="HK129" s="104"/>
      <c r="HL129" s="64"/>
      <c r="HR129" s="104"/>
      <c r="HS129" s="104"/>
      <c r="HT129" s="64"/>
      <c r="HZ129" s="104"/>
      <c r="IA129" s="104"/>
      <c r="IB129" s="64"/>
      <c r="IH129" s="104"/>
      <c r="II129" s="104"/>
      <c r="IJ129" s="64"/>
      <c r="IP129" s="104"/>
      <c r="IQ129" s="104"/>
      <c r="IR129" s="64"/>
    </row>
    <row r="130" spans="2:252" s="9" customFormat="1">
      <c r="B130" s="47" t="s">
        <v>112</v>
      </c>
      <c r="C130" s="47"/>
      <c r="D130" s="24" t="s">
        <v>89</v>
      </c>
      <c r="E130" s="32">
        <v>1</v>
      </c>
      <c r="F130" s="30">
        <v>1</v>
      </c>
      <c r="G130" s="30">
        <v>1</v>
      </c>
      <c r="H130" s="30">
        <v>1</v>
      </c>
      <c r="I130" s="30">
        <v>1</v>
      </c>
      <c r="J130" s="104"/>
      <c r="K130" s="104"/>
      <c r="L130" s="64"/>
      <c r="R130" s="104"/>
      <c r="S130" s="104"/>
      <c r="T130" s="64"/>
      <c r="Z130" s="104"/>
      <c r="AA130" s="104"/>
      <c r="AB130" s="64"/>
      <c r="AH130" s="104"/>
      <c r="AI130" s="104"/>
      <c r="AJ130" s="64"/>
      <c r="AP130" s="104"/>
      <c r="AQ130" s="104"/>
      <c r="AR130" s="64"/>
      <c r="AX130" s="104"/>
      <c r="AY130" s="104"/>
      <c r="AZ130" s="64"/>
      <c r="BF130" s="104"/>
      <c r="BG130" s="104"/>
      <c r="BH130" s="64"/>
      <c r="BN130" s="104"/>
      <c r="BO130" s="104"/>
      <c r="BP130" s="64"/>
      <c r="BV130" s="104"/>
      <c r="BW130" s="104"/>
      <c r="BX130" s="64"/>
      <c r="CD130" s="104"/>
      <c r="CE130" s="104"/>
      <c r="CF130" s="64"/>
      <c r="CL130" s="104"/>
      <c r="CM130" s="104"/>
      <c r="CN130" s="64"/>
      <c r="CT130" s="104"/>
      <c r="CU130" s="104"/>
      <c r="CV130" s="64"/>
      <c r="DB130" s="104"/>
      <c r="DC130" s="104"/>
      <c r="DD130" s="64"/>
      <c r="DJ130" s="104"/>
      <c r="DK130" s="104"/>
      <c r="DL130" s="64"/>
      <c r="DR130" s="104"/>
      <c r="DS130" s="104"/>
      <c r="DT130" s="64"/>
      <c r="DZ130" s="104"/>
      <c r="EA130" s="104"/>
      <c r="EB130" s="64"/>
      <c r="EH130" s="104"/>
      <c r="EI130" s="104"/>
      <c r="EJ130" s="64"/>
      <c r="EP130" s="104"/>
      <c r="EQ130" s="104"/>
      <c r="ER130" s="64"/>
      <c r="EX130" s="104"/>
      <c r="EY130" s="104"/>
      <c r="EZ130" s="64"/>
      <c r="FF130" s="104"/>
      <c r="FG130" s="104"/>
      <c r="FH130" s="64"/>
      <c r="FN130" s="104"/>
      <c r="FO130" s="104"/>
      <c r="FP130" s="64"/>
      <c r="FV130" s="104"/>
      <c r="FW130" s="104"/>
      <c r="FX130" s="64"/>
      <c r="GD130" s="104"/>
      <c r="GE130" s="104"/>
      <c r="GF130" s="64"/>
      <c r="GL130" s="104"/>
      <c r="GM130" s="104"/>
      <c r="GN130" s="64"/>
      <c r="GT130" s="104"/>
      <c r="GU130" s="104"/>
      <c r="GV130" s="64"/>
      <c r="HB130" s="104"/>
      <c r="HC130" s="104"/>
      <c r="HD130" s="64"/>
      <c r="HJ130" s="104"/>
      <c r="HK130" s="104"/>
      <c r="HL130" s="64"/>
      <c r="HR130" s="104"/>
      <c r="HS130" s="104"/>
      <c r="HT130" s="64"/>
      <c r="HZ130" s="104"/>
      <c r="IA130" s="104"/>
      <c r="IB130" s="64"/>
      <c r="IH130" s="104"/>
      <c r="II130" s="104"/>
      <c r="IJ130" s="64"/>
      <c r="IP130" s="104"/>
      <c r="IQ130" s="104"/>
      <c r="IR130" s="64"/>
    </row>
    <row r="131" spans="2:252" s="9" customFormat="1">
      <c r="B131" s="47" t="s">
        <v>111</v>
      </c>
      <c r="C131" s="47"/>
      <c r="D131" s="24" t="s">
        <v>89</v>
      </c>
      <c r="E131" s="32">
        <v>0</v>
      </c>
      <c r="F131" s="30">
        <v>0</v>
      </c>
      <c r="G131" s="30">
        <v>0</v>
      </c>
      <c r="H131" s="30">
        <v>0</v>
      </c>
      <c r="I131" s="30">
        <v>0</v>
      </c>
      <c r="J131" s="104"/>
      <c r="K131" s="104"/>
      <c r="L131" s="64"/>
      <c r="R131" s="104"/>
      <c r="S131" s="104"/>
      <c r="T131" s="64"/>
      <c r="Z131" s="104"/>
      <c r="AA131" s="104"/>
      <c r="AB131" s="64"/>
      <c r="AH131" s="104"/>
      <c r="AI131" s="104"/>
      <c r="AJ131" s="64"/>
      <c r="AP131" s="104"/>
      <c r="AQ131" s="104"/>
      <c r="AR131" s="64"/>
      <c r="AX131" s="104"/>
      <c r="AY131" s="104"/>
      <c r="AZ131" s="64"/>
      <c r="BF131" s="104"/>
      <c r="BG131" s="104"/>
      <c r="BH131" s="64"/>
      <c r="BN131" s="104"/>
      <c r="BO131" s="104"/>
      <c r="BP131" s="64"/>
      <c r="BV131" s="104"/>
      <c r="BW131" s="104"/>
      <c r="BX131" s="64"/>
      <c r="CD131" s="104"/>
      <c r="CE131" s="104"/>
      <c r="CF131" s="64"/>
      <c r="CL131" s="104"/>
      <c r="CM131" s="104"/>
      <c r="CN131" s="64"/>
      <c r="CT131" s="104"/>
      <c r="CU131" s="104"/>
      <c r="CV131" s="64"/>
      <c r="DB131" s="104"/>
      <c r="DC131" s="104"/>
      <c r="DD131" s="64"/>
      <c r="DJ131" s="104"/>
      <c r="DK131" s="104"/>
      <c r="DL131" s="64"/>
      <c r="DR131" s="104"/>
      <c r="DS131" s="104"/>
      <c r="DT131" s="64"/>
      <c r="DZ131" s="104"/>
      <c r="EA131" s="104"/>
      <c r="EB131" s="64"/>
      <c r="EH131" s="104"/>
      <c r="EI131" s="104"/>
      <c r="EJ131" s="64"/>
      <c r="EP131" s="104"/>
      <c r="EQ131" s="104"/>
      <c r="ER131" s="64"/>
      <c r="EX131" s="104"/>
      <c r="EY131" s="104"/>
      <c r="EZ131" s="64"/>
      <c r="FF131" s="104"/>
      <c r="FG131" s="104"/>
      <c r="FH131" s="64"/>
      <c r="FN131" s="104"/>
      <c r="FO131" s="104"/>
      <c r="FP131" s="64"/>
      <c r="FV131" s="104"/>
      <c r="FW131" s="104"/>
      <c r="FX131" s="64"/>
      <c r="GD131" s="104"/>
      <c r="GE131" s="104"/>
      <c r="GF131" s="64"/>
      <c r="GL131" s="104"/>
      <c r="GM131" s="104"/>
      <c r="GN131" s="64"/>
      <c r="GT131" s="104"/>
      <c r="GU131" s="104"/>
      <c r="GV131" s="64"/>
      <c r="HB131" s="104"/>
      <c r="HC131" s="104"/>
      <c r="HD131" s="64"/>
      <c r="HJ131" s="104"/>
      <c r="HK131" s="104"/>
      <c r="HL131" s="64"/>
      <c r="HR131" s="104"/>
      <c r="HS131" s="104"/>
      <c r="HT131" s="64"/>
      <c r="HZ131" s="104"/>
      <c r="IA131" s="104"/>
      <c r="IB131" s="64"/>
      <c r="IH131" s="104"/>
      <c r="II131" s="104"/>
      <c r="IJ131" s="64"/>
      <c r="IP131" s="104"/>
      <c r="IQ131" s="104"/>
      <c r="IR131" s="64"/>
    </row>
    <row r="132" spans="2:252" s="9" customFormat="1">
      <c r="B132" s="18"/>
      <c r="C132" s="58" t="s">
        <v>35</v>
      </c>
      <c r="D132" s="59" t="s">
        <v>89</v>
      </c>
      <c r="E132" s="168" t="s">
        <v>221</v>
      </c>
      <c r="F132" s="169" t="s">
        <v>221</v>
      </c>
      <c r="G132" s="169" t="s">
        <v>221</v>
      </c>
      <c r="H132" s="169" t="s">
        <v>221</v>
      </c>
      <c r="I132" s="169" t="s">
        <v>221</v>
      </c>
      <c r="K132" s="44"/>
      <c r="L132" s="64"/>
      <c r="S132" s="44"/>
      <c r="T132" s="64"/>
      <c r="AA132" s="44"/>
      <c r="AB132" s="64"/>
      <c r="AI132" s="44"/>
      <c r="AJ132" s="64"/>
      <c r="AQ132" s="44"/>
      <c r="AR132" s="64"/>
      <c r="AY132" s="44"/>
      <c r="AZ132" s="64"/>
      <c r="BG132" s="44"/>
      <c r="BH132" s="64"/>
      <c r="BO132" s="44"/>
      <c r="BP132" s="64"/>
      <c r="BW132" s="44"/>
      <c r="BX132" s="64"/>
      <c r="CE132" s="44"/>
      <c r="CF132" s="64"/>
      <c r="CM132" s="44"/>
      <c r="CN132" s="64"/>
      <c r="CU132" s="44"/>
      <c r="CV132" s="64"/>
      <c r="DC132" s="44"/>
      <c r="DD132" s="64"/>
      <c r="DK132" s="44"/>
      <c r="DL132" s="64"/>
      <c r="DS132" s="44"/>
      <c r="DT132" s="64"/>
      <c r="EA132" s="44"/>
      <c r="EB132" s="64"/>
      <c r="EI132" s="44"/>
      <c r="EJ132" s="64"/>
      <c r="EQ132" s="44"/>
      <c r="ER132" s="64"/>
      <c r="EY132" s="44"/>
      <c r="EZ132" s="64"/>
      <c r="FG132" s="44"/>
      <c r="FH132" s="64"/>
      <c r="FO132" s="44"/>
      <c r="FP132" s="64"/>
      <c r="FW132" s="44"/>
      <c r="FX132" s="64"/>
      <c r="GE132" s="44"/>
      <c r="GF132" s="64"/>
      <c r="GM132" s="44"/>
      <c r="GN132" s="64"/>
      <c r="GU132" s="44"/>
      <c r="GV132" s="64"/>
      <c r="HC132" s="44"/>
      <c r="HD132" s="64"/>
      <c r="HK132" s="44"/>
      <c r="HL132" s="64"/>
      <c r="HS132" s="44"/>
      <c r="HT132" s="64"/>
      <c r="IA132" s="44"/>
      <c r="IB132" s="64"/>
      <c r="II132" s="44"/>
      <c r="IJ132" s="64"/>
      <c r="IQ132" s="44"/>
      <c r="IR132" s="64"/>
    </row>
    <row r="133" spans="2:252">
      <c r="J133" s="9"/>
    </row>
    <row r="135" spans="2:252">
      <c r="B135" s="318"/>
      <c r="C135" s="318"/>
      <c r="D135" s="318"/>
      <c r="E135" s="318"/>
      <c r="F135" s="318"/>
      <c r="G135" s="318"/>
      <c r="H135" s="318"/>
      <c r="I135" s="318"/>
      <c r="J135" s="318" t="s">
        <v>36</v>
      </c>
      <c r="K135" s="318"/>
      <c r="L135" s="318"/>
      <c r="M135" s="318"/>
      <c r="N135" s="318"/>
    </row>
    <row r="136" spans="2:252" ht="15">
      <c r="B136" s="322" t="s">
        <v>37</v>
      </c>
      <c r="C136" s="322"/>
      <c r="D136" s="322"/>
      <c r="E136" s="322"/>
      <c r="F136" s="322"/>
      <c r="G136" s="322"/>
      <c r="H136" s="322"/>
      <c r="I136" s="322"/>
    </row>
    <row r="137" spans="2:252">
      <c r="D137" s="17"/>
      <c r="E137" s="18"/>
      <c r="F137" s="18"/>
      <c r="G137" s="18"/>
      <c r="H137" s="18"/>
      <c r="I137" s="18"/>
    </row>
    <row r="138" spans="2:252">
      <c r="E138" s="323" t="s">
        <v>185</v>
      </c>
      <c r="F138" s="324"/>
      <c r="G138" s="324"/>
      <c r="H138" s="324"/>
      <c r="I138" s="324"/>
      <c r="J138" s="335" t="s">
        <v>177</v>
      </c>
      <c r="K138" s="336"/>
      <c r="L138" s="336"/>
      <c r="M138" s="336"/>
      <c r="N138" s="337"/>
      <c r="O138" s="9"/>
    </row>
    <row r="139" spans="2:252">
      <c r="B139" s="18"/>
      <c r="C139" s="18"/>
      <c r="D139" s="6" t="s">
        <v>99</v>
      </c>
      <c r="E139" s="138">
        <v>2006</v>
      </c>
      <c r="F139" s="135">
        <v>2007</v>
      </c>
      <c r="G139" s="135">
        <v>2008</v>
      </c>
      <c r="H139" s="135">
        <v>2009</v>
      </c>
      <c r="I139" s="135">
        <v>2010</v>
      </c>
      <c r="J139" s="138">
        <v>2006</v>
      </c>
      <c r="K139" s="135">
        <v>2007</v>
      </c>
      <c r="L139" s="135">
        <v>2008</v>
      </c>
      <c r="M139" s="139">
        <v>2009</v>
      </c>
      <c r="N139" s="139">
        <v>2010</v>
      </c>
      <c r="O139" s="9"/>
    </row>
    <row r="140" spans="2:252">
      <c r="B140" s="61" t="s">
        <v>32</v>
      </c>
      <c r="C140" s="61"/>
      <c r="D140" s="62"/>
      <c r="E140" s="55"/>
      <c r="F140" s="56"/>
      <c r="G140" s="56"/>
      <c r="H140" s="56"/>
      <c r="I140" s="57"/>
      <c r="J140" s="223"/>
      <c r="K140" s="224"/>
      <c r="L140" s="56"/>
      <c r="M140" s="56"/>
      <c r="N140" s="56"/>
      <c r="O140" s="9"/>
    </row>
    <row r="141" spans="2:252">
      <c r="B141" s="300" t="s">
        <v>132</v>
      </c>
      <c r="C141" s="299"/>
      <c r="D141" s="28"/>
      <c r="E141" s="32"/>
      <c r="F141" s="30"/>
      <c r="G141" s="30"/>
      <c r="H141" s="30"/>
      <c r="I141" s="31"/>
      <c r="J141" s="232"/>
      <c r="K141" s="41"/>
      <c r="L141" s="30"/>
      <c r="M141" s="30"/>
      <c r="N141" s="30"/>
      <c r="O141" s="9"/>
    </row>
    <row r="142" spans="2:252">
      <c r="B142" s="63" t="s">
        <v>38</v>
      </c>
      <c r="C142" s="63"/>
      <c r="D142" s="24" t="s">
        <v>105</v>
      </c>
      <c r="E142" s="226">
        <v>93.09</v>
      </c>
      <c r="F142" s="174">
        <v>106.07</v>
      </c>
      <c r="G142" s="174">
        <v>119.31</v>
      </c>
      <c r="H142" s="174">
        <v>129.44999999999999</v>
      </c>
      <c r="I142" s="175">
        <v>142.22</v>
      </c>
      <c r="J142" s="219">
        <v>15</v>
      </c>
      <c r="K142" s="164">
        <v>18</v>
      </c>
      <c r="L142" s="164">
        <v>21.9</v>
      </c>
      <c r="M142" s="164">
        <v>23.7</v>
      </c>
      <c r="N142" s="164">
        <v>24.9</v>
      </c>
      <c r="O142" s="9"/>
    </row>
    <row r="143" spans="2:252">
      <c r="B143" s="39" t="s">
        <v>39</v>
      </c>
      <c r="C143" s="39"/>
      <c r="D143" s="24" t="s">
        <v>93</v>
      </c>
      <c r="E143" s="226">
        <v>56.04</v>
      </c>
      <c r="F143" s="174">
        <v>57.5</v>
      </c>
      <c r="G143" s="174">
        <v>59.8</v>
      </c>
      <c r="H143" s="174">
        <v>60.6</v>
      </c>
      <c r="I143" s="175">
        <v>59.7</v>
      </c>
      <c r="J143" s="219">
        <v>66.3</v>
      </c>
      <c r="K143" s="164">
        <v>64.3</v>
      </c>
      <c r="L143" s="164">
        <v>62.9</v>
      </c>
      <c r="M143" s="164">
        <v>64.400000000000006</v>
      </c>
      <c r="N143" s="164">
        <v>61.7</v>
      </c>
      <c r="O143" s="9"/>
    </row>
    <row r="144" spans="2:252">
      <c r="B144" s="30"/>
      <c r="C144" s="30"/>
      <c r="D144" s="37"/>
      <c r="E144" s="32"/>
      <c r="F144" s="30"/>
      <c r="G144" s="30"/>
      <c r="H144" s="30"/>
      <c r="I144" s="31"/>
      <c r="J144" s="232"/>
      <c r="K144" s="41"/>
      <c r="L144" s="30"/>
      <c r="M144" s="30"/>
      <c r="N144" s="30"/>
      <c r="O144" s="9"/>
    </row>
    <row r="145" spans="1:15">
      <c r="B145" s="27" t="s">
        <v>33</v>
      </c>
      <c r="C145" s="27"/>
      <c r="D145" s="28"/>
      <c r="E145" s="32"/>
      <c r="F145" s="30"/>
      <c r="G145" s="30"/>
      <c r="H145" s="30"/>
      <c r="I145" s="31"/>
      <c r="J145" s="340"/>
      <c r="K145" s="341"/>
      <c r="L145" s="341"/>
      <c r="M145" s="341"/>
      <c r="N145" s="341"/>
      <c r="O145" s="9"/>
    </row>
    <row r="146" spans="1:15">
      <c r="B146" s="300" t="s">
        <v>133</v>
      </c>
      <c r="C146" s="27"/>
      <c r="D146" s="28"/>
      <c r="E146" s="32"/>
      <c r="F146" s="30"/>
      <c r="G146" s="30"/>
      <c r="H146" s="30"/>
      <c r="I146" s="31"/>
      <c r="J146" s="232"/>
      <c r="K146" s="41"/>
      <c r="L146" s="30"/>
      <c r="M146" s="30"/>
      <c r="N146" s="30"/>
      <c r="O146" s="9"/>
    </row>
    <row r="147" spans="1:15">
      <c r="B147" s="63" t="s">
        <v>38</v>
      </c>
      <c r="C147" s="63"/>
      <c r="D147" s="24" t="s">
        <v>105</v>
      </c>
      <c r="E147" s="227">
        <v>660.7</v>
      </c>
      <c r="F147" s="176">
        <v>727.8</v>
      </c>
      <c r="G147" s="176">
        <v>826.1</v>
      </c>
      <c r="H147" s="176">
        <v>897.7</v>
      </c>
      <c r="I147" s="177">
        <v>1036.5999999999999</v>
      </c>
      <c r="J147" s="227">
        <v>51.8</v>
      </c>
      <c r="K147" s="176">
        <v>64.599999999999994</v>
      </c>
      <c r="L147" s="176">
        <v>81.900000000000006</v>
      </c>
      <c r="M147" s="176">
        <v>94.1</v>
      </c>
      <c r="N147" s="176">
        <v>110.5</v>
      </c>
      <c r="O147" s="9"/>
    </row>
    <row r="148" spans="1:15">
      <c r="B148" s="39" t="s">
        <v>39</v>
      </c>
      <c r="C148" s="39"/>
      <c r="D148" s="24" t="s">
        <v>93</v>
      </c>
      <c r="E148" s="227">
        <v>79.099999999999994</v>
      </c>
      <c r="F148" s="176">
        <v>77.099999999999994</v>
      </c>
      <c r="G148" s="176">
        <v>75</v>
      </c>
      <c r="H148" s="176">
        <v>71.3</v>
      </c>
      <c r="I148" s="177">
        <v>64.3</v>
      </c>
      <c r="J148" s="227">
        <v>75.900000000000006</v>
      </c>
      <c r="K148" s="176">
        <v>71.5</v>
      </c>
      <c r="L148" s="176">
        <v>68.5</v>
      </c>
      <c r="M148" s="176">
        <v>65.3</v>
      </c>
      <c r="N148" s="176">
        <v>66.099999999999994</v>
      </c>
      <c r="O148" s="9"/>
    </row>
    <row r="149" spans="1:15" s="107" customFormat="1">
      <c r="A149" s="147"/>
      <c r="B149" s="106"/>
      <c r="C149" s="106"/>
      <c r="D149" s="106"/>
      <c r="E149" s="228"/>
      <c r="F149" s="178"/>
      <c r="G149" s="178"/>
      <c r="H149" s="178"/>
      <c r="I149" s="179"/>
      <c r="J149" s="228"/>
      <c r="K149" s="178"/>
      <c r="L149" s="178"/>
      <c r="M149" s="178"/>
      <c r="N149" s="178"/>
      <c r="O149" s="147"/>
    </row>
    <row r="150" spans="1:15">
      <c r="A150" s="9"/>
      <c r="B150" s="300" t="s">
        <v>134</v>
      </c>
      <c r="C150" s="27"/>
      <c r="D150" s="28"/>
      <c r="E150" s="32"/>
      <c r="F150" s="30"/>
      <c r="G150" s="30"/>
      <c r="H150" s="30"/>
      <c r="I150" s="31"/>
      <c r="J150" s="32"/>
      <c r="K150" s="30"/>
      <c r="L150" s="30"/>
      <c r="M150" s="30"/>
      <c r="N150" s="30"/>
      <c r="O150" s="9"/>
    </row>
    <row r="151" spans="1:15">
      <c r="A151" s="9"/>
      <c r="B151" s="63" t="s">
        <v>135</v>
      </c>
      <c r="C151" s="63"/>
      <c r="D151" s="24" t="s">
        <v>105</v>
      </c>
      <c r="E151" s="219">
        <v>23.6</v>
      </c>
      <c r="F151" s="164">
        <v>24.9</v>
      </c>
      <c r="G151" s="164">
        <v>23.2</v>
      </c>
      <c r="H151" s="164">
        <v>19.3</v>
      </c>
      <c r="I151" s="180">
        <v>18.7</v>
      </c>
      <c r="J151" s="219">
        <v>0.2</v>
      </c>
      <c r="K151" s="164">
        <v>0.2</v>
      </c>
      <c r="L151" s="164">
        <v>0.2</v>
      </c>
      <c r="M151" s="164">
        <v>0.2</v>
      </c>
      <c r="N151" s="164">
        <v>0.2</v>
      </c>
      <c r="O151" s="9"/>
    </row>
    <row r="152" spans="1:15">
      <c r="A152" s="9"/>
      <c r="B152" s="58" t="s">
        <v>39</v>
      </c>
      <c r="C152" s="58"/>
      <c r="D152" s="59" t="s">
        <v>93</v>
      </c>
      <c r="E152" s="229">
        <v>49</v>
      </c>
      <c r="F152" s="230">
        <v>50.8</v>
      </c>
      <c r="G152" s="230">
        <v>44</v>
      </c>
      <c r="H152" s="230">
        <v>51.9</v>
      </c>
      <c r="I152" s="231">
        <v>55</v>
      </c>
      <c r="J152" s="220">
        <v>52.2</v>
      </c>
      <c r="K152" s="221">
        <v>52.1</v>
      </c>
      <c r="L152" s="221">
        <v>51.3</v>
      </c>
      <c r="M152" s="221">
        <v>45.5</v>
      </c>
      <c r="N152" s="221">
        <v>55</v>
      </c>
      <c r="O152" s="9"/>
    </row>
    <row r="153" spans="1:15">
      <c r="B153" s="321"/>
      <c r="C153" s="321"/>
      <c r="D153" s="321"/>
      <c r="E153" s="334"/>
      <c r="F153" s="334"/>
      <c r="G153" s="334"/>
      <c r="H153" s="334"/>
      <c r="I153" s="334"/>
    </row>
    <row r="155" spans="1:15">
      <c r="B155" s="318" t="s">
        <v>40</v>
      </c>
      <c r="C155" s="318"/>
      <c r="D155" s="318"/>
      <c r="E155" s="318"/>
      <c r="F155" s="318"/>
      <c r="G155" s="318"/>
      <c r="H155" s="318"/>
      <c r="I155" s="318"/>
    </row>
    <row r="156" spans="1:15" ht="15">
      <c r="B156" s="319" t="s">
        <v>79</v>
      </c>
      <c r="C156" s="319"/>
      <c r="D156" s="319"/>
      <c r="E156" s="319"/>
      <c r="F156" s="319"/>
      <c r="G156" s="319"/>
      <c r="H156" s="319"/>
      <c r="I156" s="319"/>
    </row>
    <row r="157" spans="1:15" ht="15">
      <c r="B157" s="61"/>
      <c r="C157" s="61"/>
      <c r="D157" s="62"/>
      <c r="E157" s="65"/>
      <c r="F157" s="65"/>
      <c r="G157" s="65"/>
      <c r="H157" s="65"/>
      <c r="I157" s="65"/>
    </row>
    <row r="158" spans="1:15">
      <c r="B158" s="18"/>
      <c r="C158" s="18"/>
      <c r="D158" s="6" t="s">
        <v>99</v>
      </c>
      <c r="E158" s="66">
        <v>2006</v>
      </c>
      <c r="F158" s="67">
        <v>2007</v>
      </c>
      <c r="G158" s="67">
        <v>2008</v>
      </c>
      <c r="H158" s="67">
        <v>2009</v>
      </c>
      <c r="I158" s="67">
        <v>2010</v>
      </c>
      <c r="J158" s="9"/>
    </row>
    <row r="159" spans="1:15">
      <c r="B159" s="21" t="s">
        <v>81</v>
      </c>
      <c r="C159" s="21"/>
      <c r="D159" s="22"/>
      <c r="E159" s="100"/>
      <c r="F159" s="53"/>
      <c r="G159" s="53"/>
      <c r="H159" s="53"/>
      <c r="I159" s="53"/>
      <c r="J159" s="9"/>
    </row>
    <row r="160" spans="1:15">
      <c r="B160" s="27"/>
      <c r="C160" s="27"/>
      <c r="D160" s="28"/>
      <c r="E160" s="68"/>
      <c r="F160" s="27"/>
      <c r="G160" s="27"/>
      <c r="H160" s="27"/>
      <c r="I160" s="27"/>
      <c r="J160" s="9"/>
    </row>
    <row r="161" spans="2:13">
      <c r="B161" s="39" t="s">
        <v>41</v>
      </c>
      <c r="C161" s="39"/>
      <c r="D161" s="24" t="s">
        <v>89</v>
      </c>
      <c r="E161" s="233">
        <v>29</v>
      </c>
      <c r="F161" s="181">
        <v>29</v>
      </c>
      <c r="G161" s="181">
        <v>29</v>
      </c>
      <c r="H161" s="181">
        <v>29</v>
      </c>
      <c r="I161" s="181">
        <v>29</v>
      </c>
      <c r="J161" s="9"/>
    </row>
    <row r="162" spans="2:13">
      <c r="B162" s="69" t="s">
        <v>42</v>
      </c>
      <c r="C162" s="69"/>
      <c r="D162" s="24" t="s">
        <v>89</v>
      </c>
      <c r="E162" s="233">
        <v>29</v>
      </c>
      <c r="F162" s="181">
        <v>29</v>
      </c>
      <c r="G162" s="181">
        <v>29</v>
      </c>
      <c r="H162" s="181">
        <v>29</v>
      </c>
      <c r="I162" s="181">
        <v>29</v>
      </c>
      <c r="J162" s="9"/>
    </row>
    <row r="163" spans="2:13">
      <c r="B163" s="46"/>
      <c r="C163" s="46"/>
      <c r="D163" s="70"/>
      <c r="E163" s="233"/>
      <c r="F163" s="181"/>
      <c r="G163" s="181"/>
      <c r="H163" s="181"/>
      <c r="I163" s="181"/>
      <c r="J163" s="9"/>
    </row>
    <row r="164" spans="2:13">
      <c r="B164" s="39" t="s">
        <v>43</v>
      </c>
      <c r="C164" s="39"/>
      <c r="D164" s="24" t="s">
        <v>89</v>
      </c>
      <c r="E164" s="233">
        <v>15</v>
      </c>
      <c r="F164" s="181">
        <v>18</v>
      </c>
      <c r="G164" s="181">
        <v>17</v>
      </c>
      <c r="H164" s="181">
        <v>16</v>
      </c>
      <c r="I164" s="181">
        <v>16</v>
      </c>
      <c r="J164" s="9"/>
      <c r="M164" s="9"/>
    </row>
    <row r="165" spans="2:13">
      <c r="B165" s="69" t="s">
        <v>42</v>
      </c>
      <c r="C165" s="69"/>
      <c r="D165" s="24" t="s">
        <v>89</v>
      </c>
      <c r="E165" s="233">
        <v>14</v>
      </c>
      <c r="F165" s="181">
        <v>18</v>
      </c>
      <c r="G165" s="181">
        <v>17</v>
      </c>
      <c r="H165" s="181">
        <v>16</v>
      </c>
      <c r="I165" s="181">
        <v>16</v>
      </c>
      <c r="J165" s="9"/>
      <c r="M165" s="9"/>
    </row>
    <row r="166" spans="2:13">
      <c r="B166" s="46"/>
      <c r="C166" s="46"/>
      <c r="D166" s="70"/>
      <c r="E166" s="233"/>
      <c r="F166" s="181"/>
      <c r="G166" s="181"/>
      <c r="H166" s="181"/>
      <c r="I166" s="181"/>
      <c r="J166" s="9"/>
      <c r="M166" s="9"/>
    </row>
    <row r="167" spans="2:13">
      <c r="B167" s="39" t="s">
        <v>44</v>
      </c>
      <c r="C167" s="39"/>
      <c r="D167" s="24" t="s">
        <v>89</v>
      </c>
      <c r="E167" s="233">
        <v>7</v>
      </c>
      <c r="F167" s="181">
        <v>8</v>
      </c>
      <c r="G167" s="181">
        <v>10</v>
      </c>
      <c r="H167" s="181">
        <v>10</v>
      </c>
      <c r="I167" s="181">
        <v>11</v>
      </c>
      <c r="J167" s="9"/>
      <c r="M167" s="9"/>
    </row>
    <row r="168" spans="2:13">
      <c r="B168" s="69" t="s">
        <v>42</v>
      </c>
      <c r="C168" s="69"/>
      <c r="D168" s="24" t="s">
        <v>89</v>
      </c>
      <c r="E168" s="233">
        <v>7</v>
      </c>
      <c r="F168" s="181">
        <v>7</v>
      </c>
      <c r="G168" s="181">
        <v>10</v>
      </c>
      <c r="H168" s="181">
        <v>10</v>
      </c>
      <c r="I168" s="181">
        <v>11</v>
      </c>
      <c r="J168" s="9"/>
      <c r="M168" s="9"/>
    </row>
    <row r="169" spans="2:13">
      <c r="B169" s="46"/>
      <c r="C169" s="46"/>
      <c r="D169" s="70"/>
      <c r="E169" s="233"/>
      <c r="F169" s="181"/>
      <c r="G169" s="181"/>
      <c r="H169" s="181"/>
      <c r="I169" s="181"/>
      <c r="J169" s="9"/>
      <c r="M169" s="9"/>
    </row>
    <row r="170" spans="2:13">
      <c r="B170" s="39" t="s">
        <v>45</v>
      </c>
      <c r="C170" s="39"/>
      <c r="D170" s="24" t="s">
        <v>89</v>
      </c>
      <c r="E170" s="233">
        <v>51</v>
      </c>
      <c r="F170" s="181">
        <v>55</v>
      </c>
      <c r="G170" s="181">
        <v>56</v>
      </c>
      <c r="H170" s="181">
        <v>55</v>
      </c>
      <c r="I170" s="181">
        <v>56</v>
      </c>
      <c r="J170" s="9"/>
      <c r="M170" s="9"/>
    </row>
    <row r="171" spans="2:13">
      <c r="B171" s="69" t="s">
        <v>42</v>
      </c>
      <c r="C171" s="69"/>
      <c r="D171" s="24" t="s">
        <v>89</v>
      </c>
      <c r="E171" s="233">
        <v>50</v>
      </c>
      <c r="F171" s="181">
        <v>54</v>
      </c>
      <c r="G171" s="181">
        <v>56</v>
      </c>
      <c r="H171" s="181">
        <v>55</v>
      </c>
      <c r="I171" s="181">
        <v>56</v>
      </c>
      <c r="J171" s="9"/>
      <c r="M171" s="9"/>
    </row>
    <row r="172" spans="2:13">
      <c r="B172" s="69"/>
      <c r="C172" s="69"/>
      <c r="D172" s="71"/>
      <c r="E172" s="233"/>
      <c r="F172" s="181"/>
      <c r="G172" s="181"/>
      <c r="H172" s="181"/>
      <c r="I172" s="181"/>
      <c r="J172" s="9"/>
      <c r="M172" s="9"/>
    </row>
    <row r="173" spans="2:13">
      <c r="B173" s="72" t="s">
        <v>80</v>
      </c>
      <c r="C173" s="72"/>
      <c r="D173" s="73"/>
      <c r="E173" s="233"/>
      <c r="F173" s="181"/>
      <c r="G173" s="181"/>
      <c r="H173" s="181"/>
      <c r="I173" s="181"/>
      <c r="J173" s="9"/>
      <c r="M173" s="9"/>
    </row>
    <row r="174" spans="2:13">
      <c r="B174" s="27"/>
      <c r="C174" s="27"/>
      <c r="D174" s="28"/>
      <c r="E174" s="233"/>
      <c r="F174" s="181"/>
      <c r="G174" s="181"/>
      <c r="H174" s="181"/>
      <c r="I174" s="181"/>
      <c r="J174" s="9"/>
      <c r="M174" s="9"/>
    </row>
    <row r="175" spans="2:13">
      <c r="B175" s="39" t="s">
        <v>46</v>
      </c>
      <c r="C175" s="39"/>
      <c r="D175" s="24" t="s">
        <v>92</v>
      </c>
      <c r="E175" s="235">
        <v>9.7539999999999996</v>
      </c>
      <c r="F175" s="182">
        <v>12.08</v>
      </c>
      <c r="G175" s="183">
        <v>17.471</v>
      </c>
      <c r="H175" s="183">
        <v>17.164999999999999</v>
      </c>
      <c r="I175" s="183">
        <v>19.928000000000001</v>
      </c>
      <c r="J175" s="9"/>
      <c r="M175" s="9"/>
    </row>
    <row r="176" spans="2:13">
      <c r="B176" s="69" t="s">
        <v>47</v>
      </c>
      <c r="C176" s="69"/>
      <c r="D176" s="24"/>
      <c r="E176" s="236"/>
      <c r="F176" s="184"/>
      <c r="G176" s="184"/>
      <c r="H176" s="184"/>
      <c r="I176" s="184"/>
      <c r="J176" s="9"/>
      <c r="M176" s="9"/>
    </row>
    <row r="177" spans="2:13" ht="14.25">
      <c r="B177" s="74"/>
      <c r="C177" s="74" t="s">
        <v>194</v>
      </c>
      <c r="D177" s="24" t="s">
        <v>92</v>
      </c>
      <c r="E177" s="235">
        <v>3.2690000000000001</v>
      </c>
      <c r="F177" s="183">
        <v>3.7149999999999999</v>
      </c>
      <c r="G177" s="183">
        <v>4.0510000000000002</v>
      </c>
      <c r="H177" s="183">
        <v>4.0190000000000001</v>
      </c>
      <c r="I177" s="183">
        <v>4.6130000000000004</v>
      </c>
      <c r="J177" s="9"/>
      <c r="M177" s="9"/>
    </row>
    <row r="178" spans="2:13" ht="14.25">
      <c r="B178" s="74"/>
      <c r="C178" s="74" t="s">
        <v>195</v>
      </c>
      <c r="D178" s="24" t="s">
        <v>92</v>
      </c>
      <c r="E178" s="235">
        <v>1.728</v>
      </c>
      <c r="F178" s="183">
        <v>2.012</v>
      </c>
      <c r="G178" s="183">
        <v>2.3159999999999998</v>
      </c>
      <c r="H178" s="183">
        <v>2.2130000000000001</v>
      </c>
      <c r="I178" s="183">
        <v>2.4159999999999999</v>
      </c>
      <c r="J178" s="9"/>
      <c r="M178" s="9"/>
    </row>
    <row r="179" spans="2:13">
      <c r="B179" s="46"/>
      <c r="C179" s="46"/>
      <c r="D179" s="70"/>
      <c r="E179" s="236"/>
      <c r="F179" s="184"/>
      <c r="G179" s="184"/>
      <c r="H179" s="184"/>
      <c r="I179" s="184"/>
      <c r="J179" s="9"/>
      <c r="M179" s="9"/>
    </row>
    <row r="180" spans="2:13">
      <c r="B180" s="39" t="s">
        <v>50</v>
      </c>
      <c r="C180" s="39"/>
      <c r="D180" s="24" t="s">
        <v>92</v>
      </c>
      <c r="E180" s="235">
        <v>11.061</v>
      </c>
      <c r="F180" s="183">
        <v>12.961</v>
      </c>
      <c r="G180" s="182">
        <v>15.9</v>
      </c>
      <c r="H180" s="183">
        <v>15.273</v>
      </c>
      <c r="I180" s="183">
        <v>18.195</v>
      </c>
      <c r="J180" s="9"/>
      <c r="M180" s="9"/>
    </row>
    <row r="181" spans="2:13">
      <c r="B181" s="69" t="s">
        <v>47</v>
      </c>
      <c r="C181" s="69"/>
      <c r="D181" s="24"/>
      <c r="E181" s="236"/>
      <c r="F181" s="184"/>
      <c r="G181" s="184"/>
      <c r="H181" s="184"/>
      <c r="I181" s="184"/>
      <c r="J181" s="9"/>
      <c r="M181" s="9"/>
    </row>
    <row r="182" spans="2:13">
      <c r="B182" s="74"/>
      <c r="C182" s="74" t="s">
        <v>48</v>
      </c>
      <c r="D182" s="24" t="s">
        <v>92</v>
      </c>
      <c r="E182" s="238">
        <v>4.51</v>
      </c>
      <c r="F182" s="183">
        <v>5.1289999999999996</v>
      </c>
      <c r="G182" s="183">
        <v>5.6150000000000002</v>
      </c>
      <c r="H182" s="183">
        <v>5.5309999999999997</v>
      </c>
      <c r="I182" s="183">
        <v>6.141</v>
      </c>
      <c r="J182" s="9"/>
      <c r="M182" s="9"/>
    </row>
    <row r="183" spans="2:13">
      <c r="B183" s="74"/>
      <c r="C183" s="74" t="s">
        <v>49</v>
      </c>
      <c r="D183" s="24" t="s">
        <v>92</v>
      </c>
      <c r="E183" s="235">
        <v>1.119</v>
      </c>
      <c r="F183" s="183">
        <v>1.599</v>
      </c>
      <c r="G183" s="183">
        <v>1.8120000000000001</v>
      </c>
      <c r="H183" s="182">
        <v>1.49</v>
      </c>
      <c r="I183" s="183">
        <v>1.7889999999999999</v>
      </c>
      <c r="J183" s="9"/>
      <c r="M183" s="9"/>
    </row>
    <row r="184" spans="2:13">
      <c r="B184" s="46"/>
      <c r="C184" s="46"/>
      <c r="D184" s="70"/>
      <c r="E184" s="236"/>
      <c r="F184" s="184"/>
      <c r="G184" s="184"/>
      <c r="H184" s="184"/>
      <c r="I184" s="184"/>
      <c r="J184" s="9"/>
      <c r="M184" s="9"/>
    </row>
    <row r="185" spans="2:13">
      <c r="B185" s="58" t="s">
        <v>51</v>
      </c>
      <c r="C185" s="58"/>
      <c r="D185" s="64" t="s">
        <v>92</v>
      </c>
      <c r="E185" s="239">
        <v>1.2310000000000001</v>
      </c>
      <c r="F185" s="240">
        <v>1.48</v>
      </c>
      <c r="G185" s="241">
        <v>3.181</v>
      </c>
      <c r="H185" s="242">
        <v>2.633</v>
      </c>
      <c r="I185" s="303">
        <v>3.0430000000000001</v>
      </c>
      <c r="J185" s="9"/>
      <c r="M185" s="9"/>
    </row>
    <row r="186" spans="2:13">
      <c r="B186" s="304" t="s">
        <v>215</v>
      </c>
      <c r="C186" s="60"/>
      <c r="D186" s="60"/>
      <c r="E186" s="60"/>
      <c r="F186" s="60"/>
      <c r="G186" s="60"/>
      <c r="H186" s="60"/>
      <c r="I186" s="60"/>
      <c r="J186" s="9"/>
      <c r="M186" s="9"/>
    </row>
    <row r="187" spans="2:13">
      <c r="B187" s="305" t="s">
        <v>216</v>
      </c>
      <c r="J187" s="9"/>
      <c r="M187" s="9"/>
    </row>
    <row r="188" spans="2:13">
      <c r="J188" s="9"/>
      <c r="M188" s="9"/>
    </row>
    <row r="189" spans="2:13">
      <c r="B189" s="318" t="s">
        <v>88</v>
      </c>
      <c r="C189" s="318"/>
      <c r="D189" s="318"/>
      <c r="E189" s="318"/>
      <c r="F189" s="318"/>
      <c r="G189" s="318"/>
      <c r="H189" s="318"/>
      <c r="I189" s="318"/>
      <c r="J189" s="9"/>
      <c r="M189" s="9"/>
    </row>
    <row r="190" spans="2:13" ht="15">
      <c r="B190" s="319" t="s">
        <v>53</v>
      </c>
      <c r="C190" s="319"/>
      <c r="D190" s="319"/>
      <c r="E190" s="319"/>
      <c r="F190" s="319"/>
      <c r="G190" s="319"/>
      <c r="H190" s="319"/>
      <c r="I190" s="319"/>
      <c r="J190" s="9"/>
      <c r="M190" s="9"/>
    </row>
    <row r="191" spans="2:13">
      <c r="B191" s="16"/>
      <c r="C191" s="16"/>
      <c r="D191" s="17"/>
      <c r="E191" s="338" t="s">
        <v>136</v>
      </c>
      <c r="F191" s="339"/>
      <c r="G191" s="339"/>
      <c r="H191" s="339"/>
      <c r="I191" s="339"/>
      <c r="J191" s="9"/>
      <c r="M191" s="9"/>
    </row>
    <row r="192" spans="2:13">
      <c r="B192" s="18"/>
      <c r="C192" s="18"/>
      <c r="D192" s="6" t="s">
        <v>99</v>
      </c>
      <c r="E192" s="66">
        <v>2006</v>
      </c>
      <c r="F192" s="67">
        <v>2007</v>
      </c>
      <c r="G192" s="67">
        <v>2008</v>
      </c>
      <c r="H192" s="67">
        <v>2009</v>
      </c>
      <c r="I192" s="165">
        <v>2010</v>
      </c>
      <c r="J192" s="9"/>
    </row>
    <row r="193" spans="2:10">
      <c r="B193" s="16"/>
      <c r="C193" s="16"/>
      <c r="D193" s="17"/>
      <c r="E193" s="55"/>
      <c r="F193" s="56"/>
      <c r="G193" s="56"/>
      <c r="H193" s="56"/>
      <c r="I193" s="56"/>
      <c r="J193" s="9"/>
    </row>
    <row r="194" spans="2:10">
      <c r="B194" s="43" t="s">
        <v>118</v>
      </c>
      <c r="C194" s="43"/>
      <c r="D194" s="24" t="s">
        <v>92</v>
      </c>
      <c r="E194" s="32">
        <v>146</v>
      </c>
      <c r="F194" s="30">
        <v>146</v>
      </c>
      <c r="G194" s="30">
        <v>146</v>
      </c>
      <c r="H194" s="30">
        <v>145</v>
      </c>
      <c r="I194" s="30">
        <v>145</v>
      </c>
      <c r="J194" s="9"/>
    </row>
    <row r="195" spans="2:10">
      <c r="B195" s="75"/>
      <c r="C195" s="75" t="s">
        <v>106</v>
      </c>
      <c r="D195" s="24" t="s">
        <v>92</v>
      </c>
      <c r="E195" s="32">
        <v>1</v>
      </c>
      <c r="F195" s="30">
        <v>1</v>
      </c>
      <c r="G195" s="30">
        <v>1</v>
      </c>
      <c r="H195" s="30">
        <v>1</v>
      </c>
      <c r="I195" s="30">
        <v>1</v>
      </c>
      <c r="J195" s="9"/>
    </row>
    <row r="196" spans="2:10">
      <c r="B196" s="75"/>
      <c r="C196" s="75" t="s">
        <v>55</v>
      </c>
      <c r="D196" s="24" t="s">
        <v>92</v>
      </c>
      <c r="E196" s="32">
        <v>0</v>
      </c>
      <c r="F196" s="30">
        <v>0</v>
      </c>
      <c r="G196" s="30">
        <v>0</v>
      </c>
      <c r="H196" s="30">
        <v>0</v>
      </c>
      <c r="I196" s="30">
        <v>0</v>
      </c>
      <c r="J196" s="9"/>
    </row>
    <row r="197" spans="2:10">
      <c r="B197" s="75"/>
      <c r="C197" s="75" t="s">
        <v>56</v>
      </c>
      <c r="D197" s="24" t="s">
        <v>92</v>
      </c>
      <c r="E197" s="32">
        <v>40</v>
      </c>
      <c r="F197" s="30">
        <v>41</v>
      </c>
      <c r="G197" s="30">
        <v>41</v>
      </c>
      <c r="H197" s="30">
        <v>41</v>
      </c>
      <c r="I197" s="30">
        <v>41</v>
      </c>
      <c r="J197" s="9"/>
    </row>
    <row r="198" spans="2:10">
      <c r="B198" s="75"/>
      <c r="C198" s="75" t="s">
        <v>107</v>
      </c>
      <c r="D198" s="24" t="s">
        <v>92</v>
      </c>
      <c r="E198" s="32">
        <v>105</v>
      </c>
      <c r="F198" s="30">
        <v>104</v>
      </c>
      <c r="G198" s="30">
        <v>104</v>
      </c>
      <c r="H198" s="30">
        <v>103</v>
      </c>
      <c r="I198" s="30">
        <v>103</v>
      </c>
      <c r="J198" s="9"/>
    </row>
    <row r="199" spans="2:10">
      <c r="B199" s="43"/>
      <c r="C199" s="43"/>
      <c r="D199" s="76"/>
      <c r="E199" s="32"/>
      <c r="F199" s="30"/>
      <c r="G199" s="30"/>
      <c r="H199" s="30"/>
      <c r="I199" s="30"/>
      <c r="J199" s="9"/>
    </row>
    <row r="200" spans="2:10">
      <c r="B200" s="43" t="s">
        <v>117</v>
      </c>
      <c r="C200" s="43"/>
      <c r="D200" s="24" t="s">
        <v>92</v>
      </c>
      <c r="E200" s="32">
        <v>146</v>
      </c>
      <c r="F200" s="30">
        <v>146</v>
      </c>
      <c r="G200" s="30">
        <v>146</v>
      </c>
      <c r="H200" s="30">
        <v>145</v>
      </c>
      <c r="I200" s="30">
        <v>145</v>
      </c>
      <c r="J200" s="9"/>
    </row>
    <row r="201" spans="2:10">
      <c r="B201" s="75"/>
      <c r="C201" s="75" t="s">
        <v>106</v>
      </c>
      <c r="D201" s="24" t="s">
        <v>92</v>
      </c>
      <c r="E201" s="32">
        <v>1</v>
      </c>
      <c r="F201" s="30">
        <v>1</v>
      </c>
      <c r="G201" s="30">
        <v>1</v>
      </c>
      <c r="H201" s="30">
        <v>1</v>
      </c>
      <c r="I201" s="30">
        <v>1</v>
      </c>
      <c r="J201" s="9"/>
    </row>
    <row r="202" spans="2:10">
      <c r="B202" s="75"/>
      <c r="C202" s="75" t="s">
        <v>55</v>
      </c>
      <c r="D202" s="24" t="s">
        <v>92</v>
      </c>
      <c r="E202" s="32">
        <v>0</v>
      </c>
      <c r="F202" s="30">
        <v>0</v>
      </c>
      <c r="G202" s="30">
        <v>0</v>
      </c>
      <c r="H202" s="30">
        <v>0</v>
      </c>
      <c r="I202" s="30">
        <v>0</v>
      </c>
      <c r="J202" s="9"/>
    </row>
    <row r="203" spans="2:10">
      <c r="B203" s="75"/>
      <c r="C203" s="75" t="s">
        <v>56</v>
      </c>
      <c r="D203" s="24" t="s">
        <v>92</v>
      </c>
      <c r="E203" s="32">
        <v>40</v>
      </c>
      <c r="F203" s="30">
        <v>41</v>
      </c>
      <c r="G203" s="30">
        <v>41</v>
      </c>
      <c r="H203" s="30">
        <v>41</v>
      </c>
      <c r="I203" s="30">
        <v>41</v>
      </c>
      <c r="J203" s="9"/>
    </row>
    <row r="204" spans="2:10">
      <c r="B204" s="75"/>
      <c r="C204" s="75" t="s">
        <v>107</v>
      </c>
      <c r="D204" s="24" t="s">
        <v>92</v>
      </c>
      <c r="E204" s="32">
        <v>105</v>
      </c>
      <c r="F204" s="30">
        <v>104</v>
      </c>
      <c r="G204" s="30">
        <v>104</v>
      </c>
      <c r="H204" s="30">
        <v>103</v>
      </c>
      <c r="I204" s="30">
        <v>103</v>
      </c>
      <c r="J204" s="9"/>
    </row>
    <row r="205" spans="2:10">
      <c r="B205" s="30"/>
      <c r="C205" s="30"/>
      <c r="D205" s="37"/>
      <c r="E205" s="32"/>
      <c r="F205" s="30"/>
      <c r="G205" s="30"/>
      <c r="H205" s="30"/>
      <c r="I205" s="30"/>
      <c r="J205" s="9"/>
    </row>
    <row r="206" spans="2:10">
      <c r="B206" s="77" t="s">
        <v>119</v>
      </c>
      <c r="C206" s="77"/>
      <c r="D206" s="64" t="s">
        <v>92</v>
      </c>
      <c r="E206" s="172">
        <v>0</v>
      </c>
      <c r="F206" s="124">
        <v>0</v>
      </c>
      <c r="G206" s="124">
        <v>0</v>
      </c>
      <c r="H206" s="124">
        <v>0</v>
      </c>
      <c r="I206" s="124">
        <v>0</v>
      </c>
      <c r="J206" s="9"/>
    </row>
    <row r="207" spans="2:10">
      <c r="B207" s="321"/>
      <c r="C207" s="321"/>
      <c r="D207" s="321"/>
      <c r="E207" s="334"/>
      <c r="F207" s="334"/>
      <c r="G207" s="334"/>
      <c r="H207" s="334"/>
      <c r="I207" s="334"/>
      <c r="J207" s="9"/>
    </row>
    <row r="208" spans="2:10">
      <c r="B208" s="16"/>
      <c r="C208" s="16"/>
      <c r="D208" s="17"/>
      <c r="E208" s="338" t="s">
        <v>137</v>
      </c>
      <c r="F208" s="339"/>
      <c r="G208" s="339"/>
      <c r="H208" s="339"/>
      <c r="I208" s="339"/>
      <c r="J208" s="9"/>
    </row>
    <row r="209" spans="1:10">
      <c r="A209" s="9"/>
      <c r="B209" s="67"/>
      <c r="C209" s="67"/>
      <c r="D209" s="108"/>
      <c r="E209" s="55"/>
      <c r="F209" s="56"/>
      <c r="G209" s="56"/>
      <c r="H209" s="56"/>
      <c r="I209" s="56"/>
      <c r="J209" s="9"/>
    </row>
    <row r="210" spans="1:10">
      <c r="A210" s="9"/>
      <c r="B210" s="43" t="s">
        <v>118</v>
      </c>
      <c r="C210" s="43"/>
      <c r="D210" s="24" t="s">
        <v>92</v>
      </c>
      <c r="E210" s="243">
        <v>62</v>
      </c>
      <c r="F210" s="185">
        <v>80</v>
      </c>
      <c r="G210" s="185">
        <v>89</v>
      </c>
      <c r="H210" s="185">
        <v>89</v>
      </c>
      <c r="I210" s="185">
        <v>98</v>
      </c>
      <c r="J210" s="9"/>
    </row>
    <row r="211" spans="1:10">
      <c r="A211" s="9"/>
      <c r="B211" s="75"/>
      <c r="C211" s="75" t="s">
        <v>106</v>
      </c>
      <c r="D211" s="24" t="s">
        <v>92</v>
      </c>
      <c r="E211" s="243">
        <v>0</v>
      </c>
      <c r="F211" s="185">
        <v>0</v>
      </c>
      <c r="G211" s="185">
        <v>0</v>
      </c>
      <c r="H211" s="185">
        <v>0</v>
      </c>
      <c r="I211" s="185">
        <v>0</v>
      </c>
      <c r="J211" s="9"/>
    </row>
    <row r="212" spans="1:10">
      <c r="A212" s="9"/>
      <c r="B212" s="75"/>
      <c r="C212" s="75" t="s">
        <v>55</v>
      </c>
      <c r="D212" s="24" t="s">
        <v>92</v>
      </c>
      <c r="E212" s="243">
        <v>1</v>
      </c>
      <c r="F212" s="185">
        <v>1</v>
      </c>
      <c r="G212" s="185">
        <v>1</v>
      </c>
      <c r="H212" s="185">
        <v>1</v>
      </c>
      <c r="I212" s="185">
        <v>1</v>
      </c>
      <c r="J212" s="9"/>
    </row>
    <row r="213" spans="1:10">
      <c r="A213" s="9"/>
      <c r="B213" s="75"/>
      <c r="C213" s="75" t="s">
        <v>56</v>
      </c>
      <c r="D213" s="24" t="s">
        <v>92</v>
      </c>
      <c r="E213" s="243">
        <v>16</v>
      </c>
      <c r="F213" s="185">
        <v>17</v>
      </c>
      <c r="G213" s="185">
        <v>18</v>
      </c>
      <c r="H213" s="185">
        <v>18</v>
      </c>
      <c r="I213" s="185">
        <v>19</v>
      </c>
      <c r="J213" s="9"/>
    </row>
    <row r="214" spans="1:10">
      <c r="A214" s="9"/>
      <c r="B214" s="75"/>
      <c r="C214" s="75" t="s">
        <v>107</v>
      </c>
      <c r="D214" s="24" t="s">
        <v>92</v>
      </c>
      <c r="E214" s="243">
        <v>46</v>
      </c>
      <c r="F214" s="185">
        <v>63</v>
      </c>
      <c r="G214" s="185">
        <v>71</v>
      </c>
      <c r="H214" s="185">
        <v>71</v>
      </c>
      <c r="I214" s="185">
        <v>79</v>
      </c>
      <c r="J214" s="9"/>
    </row>
    <row r="215" spans="1:10">
      <c r="A215" s="9"/>
      <c r="B215" s="43"/>
      <c r="C215" s="43"/>
      <c r="D215" s="76"/>
      <c r="E215" s="243"/>
      <c r="F215" s="185"/>
      <c r="G215" s="185"/>
      <c r="H215" s="185"/>
      <c r="I215" s="185"/>
      <c r="J215" s="9"/>
    </row>
    <row r="216" spans="1:10">
      <c r="A216" s="9"/>
      <c r="B216" s="43" t="s">
        <v>117</v>
      </c>
      <c r="C216" s="43"/>
      <c r="D216" s="24" t="s">
        <v>92</v>
      </c>
      <c r="E216" s="243">
        <v>62</v>
      </c>
      <c r="F216" s="185">
        <v>80</v>
      </c>
      <c r="G216" s="185">
        <v>89</v>
      </c>
      <c r="H216" s="185">
        <v>89</v>
      </c>
      <c r="I216" s="185">
        <v>98</v>
      </c>
      <c r="J216" s="9"/>
    </row>
    <row r="217" spans="1:10">
      <c r="A217" s="9"/>
      <c r="B217" s="75"/>
      <c r="C217" s="75" t="s">
        <v>106</v>
      </c>
      <c r="D217" s="24" t="s">
        <v>92</v>
      </c>
      <c r="E217" s="243">
        <v>0</v>
      </c>
      <c r="F217" s="185">
        <v>0</v>
      </c>
      <c r="G217" s="185">
        <v>0</v>
      </c>
      <c r="H217" s="185">
        <v>0</v>
      </c>
      <c r="I217" s="185">
        <v>0</v>
      </c>
      <c r="J217" s="9"/>
    </row>
    <row r="218" spans="1:10">
      <c r="A218" s="9"/>
      <c r="B218" s="75"/>
      <c r="C218" s="75" t="s">
        <v>55</v>
      </c>
      <c r="D218" s="24" t="s">
        <v>92</v>
      </c>
      <c r="E218" s="243">
        <v>1</v>
      </c>
      <c r="F218" s="185">
        <v>1</v>
      </c>
      <c r="G218" s="185">
        <v>1</v>
      </c>
      <c r="H218" s="185">
        <v>1</v>
      </c>
      <c r="I218" s="185">
        <v>1</v>
      </c>
      <c r="J218" s="9"/>
    </row>
    <row r="219" spans="1:10">
      <c r="A219" s="9"/>
      <c r="B219" s="75"/>
      <c r="C219" s="75" t="s">
        <v>56</v>
      </c>
      <c r="D219" s="24" t="s">
        <v>92</v>
      </c>
      <c r="E219" s="243">
        <v>16</v>
      </c>
      <c r="F219" s="185">
        <v>17</v>
      </c>
      <c r="G219" s="185">
        <v>18</v>
      </c>
      <c r="H219" s="185">
        <v>18</v>
      </c>
      <c r="I219" s="185">
        <v>20</v>
      </c>
      <c r="J219" s="9"/>
    </row>
    <row r="220" spans="1:10">
      <c r="A220" s="9"/>
      <c r="B220" s="75"/>
      <c r="C220" s="75" t="s">
        <v>107</v>
      </c>
      <c r="D220" s="24" t="s">
        <v>92</v>
      </c>
      <c r="E220" s="243">
        <v>46</v>
      </c>
      <c r="F220" s="185">
        <v>63</v>
      </c>
      <c r="G220" s="185">
        <v>71</v>
      </c>
      <c r="H220" s="185">
        <v>71</v>
      </c>
      <c r="I220" s="185">
        <v>78</v>
      </c>
      <c r="J220" s="9"/>
    </row>
    <row r="221" spans="1:10">
      <c r="A221" s="9"/>
      <c r="B221" s="30"/>
      <c r="C221" s="30"/>
      <c r="D221" s="37"/>
      <c r="E221" s="243"/>
      <c r="F221" s="185"/>
      <c r="G221" s="185"/>
      <c r="H221" s="185"/>
      <c r="I221" s="185"/>
      <c r="J221" s="9"/>
    </row>
    <row r="222" spans="1:10">
      <c r="A222" s="9"/>
      <c r="B222" s="77" t="s">
        <v>119</v>
      </c>
      <c r="C222" s="77"/>
      <c r="D222" s="59" t="s">
        <v>92</v>
      </c>
      <c r="E222" s="244">
        <v>0</v>
      </c>
      <c r="F222" s="245">
        <v>0</v>
      </c>
      <c r="G222" s="245">
        <v>0</v>
      </c>
      <c r="H222" s="245">
        <v>0</v>
      </c>
      <c r="I222" s="245">
        <v>0</v>
      </c>
      <c r="J222" s="9"/>
    </row>
    <row r="223" spans="1:10">
      <c r="B223" s="110"/>
      <c r="C223" s="110"/>
      <c r="D223" s="64"/>
      <c r="E223" s="111"/>
      <c r="F223" s="111"/>
      <c r="G223" s="111"/>
      <c r="H223" s="111"/>
      <c r="I223" s="111"/>
      <c r="J223" s="9"/>
    </row>
    <row r="224" spans="1:10">
      <c r="J224" s="9"/>
    </row>
    <row r="225" spans="1:10">
      <c r="J225" s="9"/>
    </row>
    <row r="226" spans="1:10">
      <c r="B226" s="318" t="s">
        <v>52</v>
      </c>
      <c r="C226" s="318"/>
      <c r="D226" s="318"/>
      <c r="E226" s="318"/>
      <c r="F226" s="318"/>
      <c r="G226" s="318"/>
      <c r="H226" s="318"/>
      <c r="I226" s="318"/>
      <c r="J226" s="9"/>
    </row>
    <row r="227" spans="1:10" ht="15">
      <c r="B227" s="319" t="s">
        <v>59</v>
      </c>
      <c r="C227" s="319"/>
      <c r="D227" s="319"/>
      <c r="E227" s="319"/>
      <c r="F227" s="319"/>
      <c r="G227" s="319"/>
      <c r="H227" s="319"/>
      <c r="I227" s="319"/>
      <c r="J227" s="9"/>
    </row>
    <row r="228" spans="1:10">
      <c r="B228" s="112" t="s">
        <v>138</v>
      </c>
      <c r="C228" s="112"/>
      <c r="D228" s="62"/>
      <c r="E228" s="338" t="s">
        <v>136</v>
      </c>
      <c r="F228" s="339"/>
      <c r="G228" s="339"/>
      <c r="H228" s="339"/>
      <c r="I228" s="339"/>
      <c r="J228" s="9"/>
    </row>
    <row r="229" spans="1:10" ht="15">
      <c r="B229" s="79"/>
      <c r="C229" s="79"/>
      <c r="D229" s="6" t="s">
        <v>99</v>
      </c>
      <c r="E229" s="66">
        <v>2006</v>
      </c>
      <c r="F229" s="67">
        <v>2007</v>
      </c>
      <c r="G229" s="67">
        <v>2008</v>
      </c>
      <c r="H229" s="67">
        <v>2009</v>
      </c>
      <c r="I229" s="67">
        <v>2010</v>
      </c>
      <c r="J229" s="9"/>
    </row>
    <row r="230" spans="1:10">
      <c r="B230" s="16"/>
      <c r="C230" s="16"/>
      <c r="D230" s="17"/>
      <c r="E230" s="55"/>
      <c r="F230" s="56"/>
      <c r="G230" s="56"/>
      <c r="H230" s="56"/>
      <c r="I230" s="56"/>
      <c r="J230" s="9"/>
    </row>
    <row r="231" spans="1:10">
      <c r="B231" s="43" t="s">
        <v>113</v>
      </c>
      <c r="C231" s="80"/>
      <c r="D231" s="24" t="s">
        <v>89</v>
      </c>
      <c r="E231" s="32">
        <f>(E232+E234+E235+E236)</f>
        <v>513</v>
      </c>
      <c r="F231" s="30">
        <f>(F232+F234+F235+F236)</f>
        <v>533</v>
      </c>
      <c r="G231" s="30">
        <f>(G232+G234+G235+G236)</f>
        <v>568</v>
      </c>
      <c r="H231" s="30">
        <f>(H232+H234+H235+H236)</f>
        <v>714</v>
      </c>
      <c r="I231" s="30">
        <f>(I232+I234+I235+I236+I233)</f>
        <v>837</v>
      </c>
      <c r="J231" s="9"/>
    </row>
    <row r="232" spans="1:10">
      <c r="B232" s="30"/>
      <c r="C232" s="39" t="s">
        <v>60</v>
      </c>
      <c r="D232" s="24" t="s">
        <v>89</v>
      </c>
      <c r="E232" s="32">
        <v>183</v>
      </c>
      <c r="F232" s="30">
        <v>196</v>
      </c>
      <c r="G232" s="30">
        <v>231</v>
      </c>
      <c r="H232" s="30">
        <v>377</v>
      </c>
      <c r="I232" s="30">
        <v>448</v>
      </c>
      <c r="J232" s="9"/>
    </row>
    <row r="233" spans="1:10">
      <c r="B233" s="47" t="s">
        <v>94</v>
      </c>
      <c r="C233" s="47"/>
      <c r="D233" s="24" t="s">
        <v>89</v>
      </c>
      <c r="E233" s="32">
        <v>0</v>
      </c>
      <c r="F233" s="30">
        <v>0</v>
      </c>
      <c r="G233" s="30">
        <v>0</v>
      </c>
      <c r="H233" s="30">
        <v>0</v>
      </c>
      <c r="I233" s="30">
        <v>4</v>
      </c>
      <c r="J233" s="9"/>
    </row>
    <row r="234" spans="1:10">
      <c r="B234" s="47" t="s">
        <v>95</v>
      </c>
      <c r="C234" s="47"/>
      <c r="D234" s="24" t="s">
        <v>89</v>
      </c>
      <c r="E234" s="32">
        <v>2</v>
      </c>
      <c r="F234" s="30">
        <v>2</v>
      </c>
      <c r="G234" s="30">
        <v>2</v>
      </c>
      <c r="H234" s="30">
        <v>2</v>
      </c>
      <c r="I234" s="30">
        <v>12</v>
      </c>
      <c r="J234" s="9"/>
    </row>
    <row r="235" spans="1:10">
      <c r="B235" s="30"/>
      <c r="C235" s="43" t="s">
        <v>61</v>
      </c>
      <c r="D235" s="24" t="s">
        <v>89</v>
      </c>
      <c r="E235" s="32">
        <v>322</v>
      </c>
      <c r="F235" s="30">
        <v>327</v>
      </c>
      <c r="G235" s="30">
        <v>326</v>
      </c>
      <c r="H235" s="30">
        <v>325</v>
      </c>
      <c r="I235" s="30">
        <v>350</v>
      </c>
      <c r="J235" s="9"/>
    </row>
    <row r="236" spans="1:10" ht="14.25">
      <c r="C236" s="81" t="s">
        <v>196</v>
      </c>
      <c r="D236" s="82" t="s">
        <v>89</v>
      </c>
      <c r="E236" s="172">
        <v>6</v>
      </c>
      <c r="F236" s="124">
        <v>8</v>
      </c>
      <c r="G236" s="124">
        <v>9</v>
      </c>
      <c r="H236" s="124">
        <v>10</v>
      </c>
      <c r="I236" s="124">
        <v>23</v>
      </c>
      <c r="J236" s="9"/>
    </row>
    <row r="237" spans="1:10">
      <c r="B237" s="332" t="s">
        <v>197</v>
      </c>
      <c r="C237" s="332"/>
      <c r="D237" s="332"/>
      <c r="E237" s="333"/>
      <c r="F237" s="333"/>
      <c r="G237" s="333"/>
      <c r="H237" s="333"/>
      <c r="I237" s="333"/>
      <c r="J237" s="9"/>
    </row>
    <row r="238" spans="1:10">
      <c r="B238" s="78"/>
      <c r="C238" s="78"/>
      <c r="D238" s="62"/>
      <c r="E238" s="338" t="s">
        <v>137</v>
      </c>
      <c r="F238" s="339"/>
      <c r="G238" s="339"/>
      <c r="H238" s="339"/>
      <c r="I238" s="339"/>
      <c r="J238" s="9"/>
    </row>
    <row r="239" spans="1:10">
      <c r="A239" s="9"/>
      <c r="B239" s="67"/>
      <c r="C239" s="67"/>
      <c r="D239" s="108"/>
      <c r="E239" s="55"/>
      <c r="F239" s="56"/>
      <c r="G239" s="56"/>
      <c r="H239" s="56"/>
      <c r="I239" s="56"/>
      <c r="J239" s="9"/>
    </row>
    <row r="240" spans="1:10">
      <c r="A240" s="9"/>
      <c r="B240" s="43" t="s">
        <v>113</v>
      </c>
      <c r="C240" s="80"/>
      <c r="D240" s="24" t="s">
        <v>89</v>
      </c>
      <c r="E240" s="246">
        <v>10</v>
      </c>
      <c r="F240" s="186">
        <v>10</v>
      </c>
      <c r="G240" s="186">
        <v>10</v>
      </c>
      <c r="H240" s="186">
        <v>10</v>
      </c>
      <c r="I240" s="186">
        <v>13</v>
      </c>
      <c r="J240" s="9"/>
    </row>
    <row r="241" spans="1:15">
      <c r="A241" s="9"/>
      <c r="B241" s="30"/>
      <c r="C241" s="39" t="s">
        <v>60</v>
      </c>
      <c r="D241" s="24" t="s">
        <v>89</v>
      </c>
      <c r="E241" s="243">
        <v>0</v>
      </c>
      <c r="F241" s="185">
        <v>0</v>
      </c>
      <c r="G241" s="185">
        <v>0</v>
      </c>
      <c r="H241" s="185">
        <v>0</v>
      </c>
      <c r="I241" s="185">
        <v>0</v>
      </c>
      <c r="J241" s="9"/>
    </row>
    <row r="242" spans="1:15">
      <c r="A242" s="9"/>
      <c r="B242" s="47" t="s">
        <v>94</v>
      </c>
      <c r="C242" s="47"/>
      <c r="D242" s="24" t="s">
        <v>89</v>
      </c>
      <c r="E242" s="243">
        <v>0</v>
      </c>
      <c r="F242" s="185">
        <v>0</v>
      </c>
      <c r="G242" s="185">
        <v>0</v>
      </c>
      <c r="H242" s="185">
        <v>0</v>
      </c>
      <c r="I242" s="185">
        <v>0</v>
      </c>
      <c r="J242" s="9"/>
    </row>
    <row r="243" spans="1:15">
      <c r="A243" s="9"/>
      <c r="B243" s="47" t="s">
        <v>95</v>
      </c>
      <c r="C243" s="47"/>
      <c r="D243" s="24" t="s">
        <v>89</v>
      </c>
      <c r="E243" s="243">
        <v>0</v>
      </c>
      <c r="F243" s="185">
        <v>0</v>
      </c>
      <c r="G243" s="185">
        <v>0</v>
      </c>
      <c r="H243" s="185">
        <v>0</v>
      </c>
      <c r="I243" s="185">
        <v>0</v>
      </c>
      <c r="J243" s="9"/>
    </row>
    <row r="244" spans="1:15">
      <c r="A244" s="9"/>
      <c r="B244" s="30"/>
      <c r="C244" s="43" t="s">
        <v>61</v>
      </c>
      <c r="D244" s="24" t="s">
        <v>89</v>
      </c>
      <c r="E244" s="246">
        <v>2</v>
      </c>
      <c r="F244" s="186">
        <v>2</v>
      </c>
      <c r="G244" s="186">
        <v>2</v>
      </c>
      <c r="H244" s="186">
        <v>2</v>
      </c>
      <c r="I244" s="186">
        <v>3</v>
      </c>
      <c r="J244" s="9"/>
    </row>
    <row r="245" spans="1:15" ht="14.25">
      <c r="A245" s="9"/>
      <c r="B245" s="18"/>
      <c r="C245" s="77" t="s">
        <v>198</v>
      </c>
      <c r="D245" s="59" t="s">
        <v>89</v>
      </c>
      <c r="E245" s="247">
        <v>8</v>
      </c>
      <c r="F245" s="248">
        <v>8</v>
      </c>
      <c r="G245" s="248">
        <v>8</v>
      </c>
      <c r="H245" s="248">
        <v>8</v>
      </c>
      <c r="I245" s="248">
        <v>10</v>
      </c>
      <c r="J245" s="9"/>
    </row>
    <row r="246" spans="1:15">
      <c r="B246" s="301" t="s">
        <v>199</v>
      </c>
      <c r="C246" s="113"/>
      <c r="J246" s="9"/>
    </row>
    <row r="247" spans="1:15">
      <c r="J247" s="9"/>
    </row>
    <row r="249" spans="1:15">
      <c r="B249" s="318"/>
      <c r="C249" s="318"/>
      <c r="D249" s="318"/>
      <c r="E249" s="318"/>
      <c r="F249" s="318"/>
      <c r="G249" s="318"/>
      <c r="H249" s="318"/>
      <c r="I249" s="318"/>
      <c r="J249" s="318" t="s">
        <v>58</v>
      </c>
      <c r="K249" s="318"/>
      <c r="L249" s="318"/>
      <c r="M249" s="318"/>
      <c r="N249" s="318"/>
    </row>
    <row r="250" spans="1:15" ht="15">
      <c r="B250" s="322" t="s">
        <v>64</v>
      </c>
      <c r="C250" s="322"/>
      <c r="D250" s="322"/>
      <c r="E250" s="322"/>
      <c r="F250" s="322"/>
      <c r="G250" s="322"/>
      <c r="H250" s="322"/>
      <c r="I250" s="322"/>
    </row>
    <row r="251" spans="1:15" ht="15">
      <c r="B251" s="78"/>
      <c r="C251" s="78"/>
      <c r="D251" s="62"/>
      <c r="E251" s="79"/>
      <c r="F251" s="79"/>
      <c r="G251" s="79"/>
      <c r="H251" s="79"/>
      <c r="I251" s="79"/>
    </row>
    <row r="252" spans="1:15" ht="15">
      <c r="B252" s="65"/>
      <c r="C252" s="65"/>
      <c r="D252" s="62"/>
      <c r="E252" s="327" t="s">
        <v>139</v>
      </c>
      <c r="F252" s="328"/>
      <c r="G252" s="328"/>
      <c r="H252" s="328"/>
      <c r="I252" s="329"/>
      <c r="J252" s="330" t="s">
        <v>202</v>
      </c>
      <c r="K252" s="331"/>
      <c r="L252" s="331"/>
      <c r="M252" s="331"/>
      <c r="N252" s="331"/>
      <c r="O252" s="9"/>
    </row>
    <row r="253" spans="1:15">
      <c r="B253" s="18"/>
      <c r="C253" s="18"/>
      <c r="D253" s="6" t="s">
        <v>99</v>
      </c>
      <c r="E253" s="132">
        <v>2006</v>
      </c>
      <c r="F253" s="133">
        <v>2007</v>
      </c>
      <c r="G253" s="133">
        <v>2008</v>
      </c>
      <c r="H253" s="133">
        <v>2009</v>
      </c>
      <c r="I253" s="134">
        <v>2010</v>
      </c>
      <c r="J253" s="135">
        <v>2006</v>
      </c>
      <c r="K253" s="135">
        <v>2007</v>
      </c>
      <c r="L253" s="133">
        <v>2008</v>
      </c>
      <c r="M253" s="136">
        <v>2009</v>
      </c>
      <c r="N253" s="136">
        <v>2010</v>
      </c>
      <c r="O253" s="9"/>
    </row>
    <row r="254" spans="1:15">
      <c r="B254" s="298" t="s">
        <v>136</v>
      </c>
      <c r="C254" s="16"/>
      <c r="D254" s="17"/>
      <c r="E254" s="55"/>
      <c r="F254" s="56"/>
      <c r="G254" s="56"/>
      <c r="H254" s="56"/>
      <c r="I254" s="57"/>
      <c r="J254" s="255"/>
      <c r="K254" s="224"/>
      <c r="L254" s="56"/>
      <c r="M254" s="56"/>
      <c r="N254" s="56"/>
      <c r="O254" s="9"/>
    </row>
    <row r="255" spans="1:15">
      <c r="B255" s="43" t="s">
        <v>114</v>
      </c>
      <c r="C255" s="80"/>
      <c r="D255" s="24" t="s">
        <v>105</v>
      </c>
      <c r="E255" s="249">
        <v>46041.9</v>
      </c>
      <c r="F255" s="161">
        <v>48861.8</v>
      </c>
      <c r="G255" s="161">
        <v>46392.6</v>
      </c>
      <c r="H255" s="161">
        <v>69194.5</v>
      </c>
      <c r="I255" s="250">
        <v>82072.600000000006</v>
      </c>
      <c r="J255" s="219">
        <v>706.9</v>
      </c>
      <c r="K255" s="164">
        <v>751.73</v>
      </c>
      <c r="L255" s="164">
        <v>633.6</v>
      </c>
      <c r="M255" s="164">
        <v>899.59</v>
      </c>
      <c r="N255" s="161">
        <v>1527.48</v>
      </c>
      <c r="O255" s="9"/>
    </row>
    <row r="256" spans="1:15">
      <c r="B256" s="30"/>
      <c r="C256" s="39" t="s">
        <v>60</v>
      </c>
      <c r="D256" s="24" t="s">
        <v>105</v>
      </c>
      <c r="E256" s="251">
        <v>550.9</v>
      </c>
      <c r="F256" s="187">
        <v>521.79999999999995</v>
      </c>
      <c r="G256" s="187">
        <v>447.6</v>
      </c>
      <c r="H256" s="187">
        <v>494.6</v>
      </c>
      <c r="I256" s="252">
        <v>386.3</v>
      </c>
      <c r="J256" s="251">
        <v>381.77</v>
      </c>
      <c r="K256" s="187">
        <v>363.95</v>
      </c>
      <c r="L256" s="187">
        <v>300.99</v>
      </c>
      <c r="M256" s="187">
        <v>417.05</v>
      </c>
      <c r="N256" s="187">
        <v>446.18</v>
      </c>
      <c r="O256" s="9"/>
    </row>
    <row r="257" spans="1:15">
      <c r="B257" s="47" t="s">
        <v>94</v>
      </c>
      <c r="C257" s="47"/>
      <c r="D257" s="24" t="s">
        <v>105</v>
      </c>
      <c r="E257" s="253">
        <v>34.6</v>
      </c>
      <c r="F257" s="188">
        <v>19.600000000000001</v>
      </c>
      <c r="G257" s="188">
        <v>14</v>
      </c>
      <c r="H257" s="188">
        <v>15.6</v>
      </c>
      <c r="I257" s="254">
        <v>13</v>
      </c>
      <c r="J257" s="253">
        <v>29.66</v>
      </c>
      <c r="K257" s="188">
        <v>22.03</v>
      </c>
      <c r="L257" s="188">
        <v>14.39</v>
      </c>
      <c r="M257" s="188">
        <v>20.3</v>
      </c>
      <c r="N257" s="188">
        <v>30.22</v>
      </c>
      <c r="O257" s="9"/>
    </row>
    <row r="258" spans="1:15">
      <c r="B258" s="47" t="s">
        <v>95</v>
      </c>
      <c r="C258" s="47"/>
      <c r="D258" s="24" t="s">
        <v>105</v>
      </c>
      <c r="E258" s="253">
        <v>516.29999999999995</v>
      </c>
      <c r="F258" s="188">
        <v>502.3</v>
      </c>
      <c r="G258" s="188">
        <v>433.5</v>
      </c>
      <c r="H258" s="188">
        <v>478.9</v>
      </c>
      <c r="I258" s="254">
        <v>373.3</v>
      </c>
      <c r="J258" s="253">
        <v>352.11</v>
      </c>
      <c r="K258" s="188">
        <v>341.92</v>
      </c>
      <c r="L258" s="188">
        <v>286.61</v>
      </c>
      <c r="M258" s="188">
        <v>396.75</v>
      </c>
      <c r="N258" s="188">
        <v>415.96</v>
      </c>
      <c r="O258" s="9"/>
    </row>
    <row r="259" spans="1:15">
      <c r="B259" s="30"/>
      <c r="C259" s="43" t="s">
        <v>61</v>
      </c>
      <c r="D259" s="24" t="s">
        <v>105</v>
      </c>
      <c r="E259" s="249">
        <v>45491</v>
      </c>
      <c r="F259" s="161">
        <v>48340</v>
      </c>
      <c r="G259" s="161">
        <v>45945</v>
      </c>
      <c r="H259" s="161">
        <v>68700</v>
      </c>
      <c r="I259" s="250">
        <v>81300</v>
      </c>
      <c r="J259" s="219">
        <v>325.13</v>
      </c>
      <c r="K259" s="164">
        <v>387.78</v>
      </c>
      <c r="L259" s="164">
        <v>332.61</v>
      </c>
      <c r="M259" s="164">
        <v>482.53</v>
      </c>
      <c r="N259" s="164">
        <v>635.12</v>
      </c>
      <c r="O259" s="9"/>
    </row>
    <row r="260" spans="1:15">
      <c r="B260" s="30"/>
      <c r="C260" s="43" t="s">
        <v>57</v>
      </c>
      <c r="D260" s="24" t="s">
        <v>105</v>
      </c>
      <c r="E260" s="166">
        <v>0</v>
      </c>
      <c r="F260" s="162">
        <v>0</v>
      </c>
      <c r="G260" s="162">
        <v>0</v>
      </c>
      <c r="H260" s="162">
        <v>0</v>
      </c>
      <c r="I260" s="167">
        <v>0</v>
      </c>
      <c r="J260" s="256">
        <v>0</v>
      </c>
      <c r="K260" s="189">
        <v>0</v>
      </c>
      <c r="L260" s="189">
        <v>0</v>
      </c>
      <c r="M260" s="189">
        <v>0</v>
      </c>
      <c r="N260" s="189">
        <v>0</v>
      </c>
      <c r="O260" s="9"/>
    </row>
    <row r="261" spans="1:15">
      <c r="B261" s="83"/>
      <c r="C261" s="83"/>
      <c r="D261" s="84"/>
      <c r="E261" s="166"/>
      <c r="F261" s="162"/>
      <c r="G261" s="162"/>
      <c r="H261" s="162"/>
      <c r="I261" s="167"/>
      <c r="J261" s="40"/>
      <c r="K261" s="41"/>
      <c r="L261" s="30"/>
      <c r="M261" s="30"/>
      <c r="N261" s="30"/>
      <c r="O261" s="9"/>
    </row>
    <row r="262" spans="1:15">
      <c r="B262" s="81" t="s">
        <v>115</v>
      </c>
      <c r="C262" s="85"/>
      <c r="D262" s="24" t="s">
        <v>105</v>
      </c>
      <c r="E262" s="168" t="s">
        <v>221</v>
      </c>
      <c r="F262" s="169" t="s">
        <v>221</v>
      </c>
      <c r="G262" s="169" t="s">
        <v>221</v>
      </c>
      <c r="H262" s="169" t="s">
        <v>221</v>
      </c>
      <c r="I262" s="170" t="s">
        <v>221</v>
      </c>
      <c r="J262" s="168" t="s">
        <v>221</v>
      </c>
      <c r="K262" s="169" t="s">
        <v>221</v>
      </c>
      <c r="L262" s="169" t="s">
        <v>221</v>
      </c>
      <c r="M262" s="169" t="s">
        <v>221</v>
      </c>
      <c r="N262" s="169" t="s">
        <v>221</v>
      </c>
      <c r="O262" s="9"/>
    </row>
    <row r="263" spans="1:15">
      <c r="B263" s="321"/>
      <c r="C263" s="321"/>
      <c r="D263" s="321"/>
      <c r="E263" s="334"/>
      <c r="F263" s="334"/>
      <c r="G263" s="334"/>
      <c r="H263" s="334"/>
      <c r="I263" s="334"/>
      <c r="O263" s="9"/>
    </row>
    <row r="264" spans="1:15">
      <c r="B264" s="99"/>
      <c r="C264" s="99"/>
      <c r="D264" s="99"/>
      <c r="E264" s="99"/>
      <c r="F264" s="99"/>
      <c r="G264" s="99"/>
      <c r="H264" s="99"/>
      <c r="I264" s="99"/>
      <c r="O264" s="9"/>
    </row>
    <row r="265" spans="1:15" ht="15">
      <c r="B265" s="65"/>
      <c r="C265" s="65"/>
      <c r="D265" s="62"/>
      <c r="E265" s="327" t="s">
        <v>139</v>
      </c>
      <c r="F265" s="328"/>
      <c r="G265" s="328"/>
      <c r="H265" s="328"/>
      <c r="I265" s="329"/>
      <c r="J265" s="330" t="s">
        <v>177</v>
      </c>
      <c r="K265" s="331"/>
      <c r="L265" s="331"/>
      <c r="M265" s="331"/>
      <c r="N265" s="331"/>
      <c r="O265" s="9"/>
    </row>
    <row r="266" spans="1:15">
      <c r="B266" s="18"/>
      <c r="C266" s="18"/>
      <c r="D266" s="6" t="s">
        <v>99</v>
      </c>
      <c r="E266" s="138">
        <v>2006</v>
      </c>
      <c r="F266" s="135">
        <v>2007</v>
      </c>
      <c r="G266" s="135">
        <v>2008</v>
      </c>
      <c r="H266" s="135">
        <v>2009</v>
      </c>
      <c r="I266" s="190">
        <v>2010</v>
      </c>
      <c r="J266" s="135">
        <v>2006</v>
      </c>
      <c r="K266" s="135">
        <v>2007</v>
      </c>
      <c r="L266" s="133">
        <v>2008</v>
      </c>
      <c r="M266" s="136">
        <v>2009</v>
      </c>
      <c r="N266" s="136">
        <v>2010</v>
      </c>
      <c r="O266" s="9"/>
    </row>
    <row r="267" spans="1:15">
      <c r="A267" s="9"/>
      <c r="B267" s="306" t="s">
        <v>137</v>
      </c>
      <c r="C267" s="67"/>
      <c r="D267" s="108"/>
      <c r="E267" s="55"/>
      <c r="F267" s="56"/>
      <c r="G267" s="56"/>
      <c r="H267" s="56"/>
      <c r="I267" s="57"/>
      <c r="J267" s="255"/>
      <c r="K267" s="224"/>
      <c r="L267" s="56"/>
      <c r="M267" s="56"/>
      <c r="N267" s="56"/>
      <c r="O267" s="9"/>
    </row>
    <row r="268" spans="1:15">
      <c r="A268" s="9"/>
      <c r="B268" s="43" t="s">
        <v>114</v>
      </c>
      <c r="C268" s="80"/>
      <c r="D268" s="24" t="s">
        <v>105</v>
      </c>
      <c r="E268" s="166" t="s">
        <v>140</v>
      </c>
      <c r="F268" s="162" t="s">
        <v>221</v>
      </c>
      <c r="G268" s="162" t="s">
        <v>140</v>
      </c>
      <c r="H268" s="162" t="s">
        <v>221</v>
      </c>
      <c r="I268" s="167" t="s">
        <v>221</v>
      </c>
      <c r="J268" s="166" t="s">
        <v>140</v>
      </c>
      <c r="K268" s="162" t="s">
        <v>221</v>
      </c>
      <c r="L268" s="162" t="s">
        <v>140</v>
      </c>
      <c r="M268" s="162" t="s">
        <v>221</v>
      </c>
      <c r="N268" s="162" t="s">
        <v>221</v>
      </c>
      <c r="O268" s="9"/>
    </row>
    <row r="269" spans="1:15">
      <c r="A269" s="9"/>
      <c r="B269" s="83"/>
      <c r="C269" s="83"/>
      <c r="D269" s="84"/>
      <c r="E269" s="32"/>
      <c r="F269" s="30"/>
      <c r="G269" s="30"/>
      <c r="H269" s="30"/>
      <c r="I269" s="31"/>
      <c r="J269" s="40"/>
      <c r="K269" s="41"/>
      <c r="L269" s="30"/>
      <c r="M269" s="30"/>
      <c r="N269" s="30"/>
      <c r="O269" s="9"/>
    </row>
    <row r="270" spans="1:15">
      <c r="A270" s="9"/>
      <c r="B270" s="43" t="s">
        <v>115</v>
      </c>
      <c r="C270" s="80"/>
      <c r="D270" s="24" t="s">
        <v>105</v>
      </c>
      <c r="E270" s="249">
        <v>6848.1</v>
      </c>
      <c r="F270" s="161">
        <v>24867</v>
      </c>
      <c r="G270" s="161">
        <v>54472.800000000003</v>
      </c>
      <c r="H270" s="161">
        <v>79431.3</v>
      </c>
      <c r="I270" s="250">
        <v>63952.2</v>
      </c>
      <c r="J270" s="219">
        <v>17.88</v>
      </c>
      <c r="K270" s="164">
        <v>118.04</v>
      </c>
      <c r="L270" s="164">
        <v>207.96</v>
      </c>
      <c r="M270" s="164">
        <v>334.17</v>
      </c>
      <c r="N270" s="164">
        <v>431.68</v>
      </c>
      <c r="O270" s="9"/>
    </row>
    <row r="271" spans="1:15">
      <c r="A271" s="9"/>
      <c r="B271" s="43"/>
      <c r="C271" s="80" t="s">
        <v>141</v>
      </c>
      <c r="D271" s="24" t="s">
        <v>105</v>
      </c>
      <c r="E271" s="249">
        <v>6846.5</v>
      </c>
      <c r="F271" s="161">
        <v>24866.9</v>
      </c>
      <c r="G271" s="161">
        <v>54445.7</v>
      </c>
      <c r="H271" s="161">
        <v>79313</v>
      </c>
      <c r="I271" s="250">
        <v>63804.7</v>
      </c>
      <c r="J271" s="219">
        <v>17.87</v>
      </c>
      <c r="K271" s="164">
        <v>118.04</v>
      </c>
      <c r="L271" s="164">
        <v>207.86</v>
      </c>
      <c r="M271" s="164">
        <v>333.58</v>
      </c>
      <c r="N271" s="164">
        <v>430.81</v>
      </c>
      <c r="O271" s="9"/>
    </row>
    <row r="272" spans="1:15">
      <c r="A272" s="9"/>
      <c r="B272" s="118"/>
      <c r="C272" s="115" t="s">
        <v>142</v>
      </c>
      <c r="D272" s="130" t="s">
        <v>105</v>
      </c>
      <c r="E272" s="257">
        <v>1.6</v>
      </c>
      <c r="F272" s="258">
        <v>0.1</v>
      </c>
      <c r="G272" s="258">
        <v>27.2</v>
      </c>
      <c r="H272" s="258">
        <v>118.4</v>
      </c>
      <c r="I272" s="259">
        <v>147.5</v>
      </c>
      <c r="J272" s="257">
        <v>0.01</v>
      </c>
      <c r="K272" s="260">
        <v>0</v>
      </c>
      <c r="L272" s="258">
        <v>0.1</v>
      </c>
      <c r="M272" s="258">
        <v>0.59</v>
      </c>
      <c r="N272" s="258">
        <v>0.87</v>
      </c>
      <c r="O272" s="9"/>
    </row>
    <row r="273" spans="2:15">
      <c r="O273" s="9"/>
    </row>
    <row r="274" spans="2:15">
      <c r="O274" s="9"/>
    </row>
    <row r="275" spans="2:15">
      <c r="B275" s="318" t="s">
        <v>62</v>
      </c>
      <c r="C275" s="318"/>
      <c r="D275" s="318"/>
      <c r="E275" s="318"/>
      <c r="F275" s="318"/>
      <c r="G275" s="318"/>
      <c r="H275" s="318"/>
      <c r="I275" s="318"/>
      <c r="O275" s="9"/>
    </row>
    <row r="276" spans="2:15" ht="15">
      <c r="B276" s="319" t="s">
        <v>65</v>
      </c>
      <c r="C276" s="319"/>
      <c r="D276" s="319"/>
      <c r="E276" s="319"/>
      <c r="F276" s="319"/>
      <c r="G276" s="319"/>
      <c r="H276" s="319"/>
      <c r="I276" s="319"/>
    </row>
    <row r="277" spans="2:15">
      <c r="B277" s="78"/>
      <c r="C277" s="78"/>
      <c r="D277" s="62"/>
      <c r="E277" s="325"/>
      <c r="F277" s="326"/>
      <c r="G277" s="326"/>
      <c r="H277" s="326"/>
      <c r="I277" s="326"/>
      <c r="J277" s="9"/>
    </row>
    <row r="278" spans="2:15">
      <c r="B278" s="18"/>
      <c r="C278" s="18"/>
      <c r="D278" s="6" t="s">
        <v>99</v>
      </c>
      <c r="E278" s="66">
        <v>2006</v>
      </c>
      <c r="F278" s="67">
        <v>2007</v>
      </c>
      <c r="G278" s="67">
        <v>2008</v>
      </c>
      <c r="H278" s="67">
        <v>2009</v>
      </c>
      <c r="I278" s="67">
        <v>2010</v>
      </c>
      <c r="J278" s="9"/>
    </row>
    <row r="279" spans="2:15">
      <c r="B279" s="16" t="s">
        <v>143</v>
      </c>
      <c r="C279" s="16"/>
      <c r="D279" s="17"/>
      <c r="E279" s="261"/>
      <c r="F279" s="262"/>
      <c r="G279" s="262"/>
      <c r="H279" s="262"/>
      <c r="I279" s="262"/>
      <c r="J279" s="9"/>
    </row>
    <row r="280" spans="2:15">
      <c r="B280" s="43" t="s">
        <v>121</v>
      </c>
      <c r="C280" s="43"/>
      <c r="D280" s="24" t="s">
        <v>89</v>
      </c>
      <c r="E280" s="109">
        <v>142</v>
      </c>
      <c r="F280" s="43">
        <v>139</v>
      </c>
      <c r="G280" s="43">
        <v>132</v>
      </c>
      <c r="H280" s="43">
        <f>+H281+H282+H283+H284</f>
        <v>130</v>
      </c>
      <c r="I280" s="43">
        <f>+I281+I282+I283+I284</f>
        <v>131</v>
      </c>
      <c r="J280" s="9"/>
    </row>
    <row r="281" spans="2:15">
      <c r="B281" s="75"/>
      <c r="C281" s="75" t="s">
        <v>144</v>
      </c>
      <c r="D281" s="24" t="s">
        <v>89</v>
      </c>
      <c r="E281" s="264">
        <v>1</v>
      </c>
      <c r="F281" s="191">
        <v>1</v>
      </c>
      <c r="G281" s="191">
        <v>1</v>
      </c>
      <c r="H281" s="191">
        <v>1</v>
      </c>
      <c r="I281" s="191">
        <v>1</v>
      </c>
      <c r="J281" s="9"/>
    </row>
    <row r="282" spans="2:15">
      <c r="B282" s="75"/>
      <c r="C282" s="75" t="s">
        <v>55</v>
      </c>
      <c r="D282" s="24" t="s">
        <v>89</v>
      </c>
      <c r="E282" s="264">
        <v>0</v>
      </c>
      <c r="F282" s="191">
        <v>0</v>
      </c>
      <c r="G282" s="191">
        <v>0</v>
      </c>
      <c r="H282" s="191">
        <v>0</v>
      </c>
      <c r="I282" s="191">
        <v>0</v>
      </c>
      <c r="J282" s="9"/>
    </row>
    <row r="283" spans="2:15">
      <c r="B283" s="75"/>
      <c r="C283" s="75" t="s">
        <v>56</v>
      </c>
      <c r="D283" s="24" t="s">
        <v>89</v>
      </c>
      <c r="E283" s="264">
        <v>41</v>
      </c>
      <c r="F283" s="191">
        <v>40</v>
      </c>
      <c r="G283" s="191">
        <v>41</v>
      </c>
      <c r="H283" s="191">
        <v>41</v>
      </c>
      <c r="I283" s="191">
        <v>41</v>
      </c>
      <c r="J283" s="9"/>
    </row>
    <row r="284" spans="2:15">
      <c r="B284" s="75"/>
      <c r="C284" s="75" t="s">
        <v>145</v>
      </c>
      <c r="D284" s="24" t="s">
        <v>89</v>
      </c>
      <c r="E284" s="264">
        <v>100</v>
      </c>
      <c r="F284" s="191">
        <v>98</v>
      </c>
      <c r="G284" s="191">
        <f>89+1</f>
        <v>90</v>
      </c>
      <c r="H284" s="191">
        <f>86+2</f>
        <v>88</v>
      </c>
      <c r="I284" s="191">
        <v>89</v>
      </c>
      <c r="J284" s="9"/>
    </row>
    <row r="285" spans="2:15">
      <c r="B285" s="43"/>
      <c r="C285" s="43"/>
      <c r="D285" s="24"/>
      <c r="E285" s="233"/>
      <c r="F285" s="181"/>
      <c r="G285" s="181"/>
      <c r="H285" s="181"/>
      <c r="I285" s="181"/>
      <c r="J285" s="9"/>
    </row>
    <row r="286" spans="2:15">
      <c r="B286" s="43" t="s">
        <v>122</v>
      </c>
      <c r="C286" s="43"/>
      <c r="D286" s="24" t="s">
        <v>89</v>
      </c>
      <c r="E286" s="264">
        <f>(E287+E289+E290)</f>
        <v>142</v>
      </c>
      <c r="F286" s="191">
        <f>SUM(F287:F290)</f>
        <v>139</v>
      </c>
      <c r="G286" s="191">
        <f>SUM(G287:G290)</f>
        <v>132</v>
      </c>
      <c r="H286" s="191">
        <f>SUM(H287:H290)</f>
        <v>130</v>
      </c>
      <c r="I286" s="191">
        <f>SUM(I287:I290)</f>
        <v>131</v>
      </c>
      <c r="J286" s="9"/>
    </row>
    <row r="287" spans="2:15">
      <c r="B287" s="75"/>
      <c r="C287" s="75" t="s">
        <v>54</v>
      </c>
      <c r="D287" s="24" t="s">
        <v>89</v>
      </c>
      <c r="E287" s="264">
        <v>1</v>
      </c>
      <c r="F287" s="191">
        <v>1</v>
      </c>
      <c r="G287" s="191">
        <v>1</v>
      </c>
      <c r="H287" s="191">
        <v>1</v>
      </c>
      <c r="I287" s="191">
        <v>1</v>
      </c>
      <c r="J287" s="9"/>
    </row>
    <row r="288" spans="2:15">
      <c r="B288" s="75"/>
      <c r="C288" s="75" t="s">
        <v>66</v>
      </c>
      <c r="D288" s="24" t="s">
        <v>89</v>
      </c>
      <c r="E288" s="264">
        <v>0</v>
      </c>
      <c r="F288" s="191">
        <v>0</v>
      </c>
      <c r="G288" s="191">
        <v>0</v>
      </c>
      <c r="H288" s="191">
        <v>0</v>
      </c>
      <c r="I288" s="191">
        <v>0</v>
      </c>
      <c r="J288" s="9"/>
    </row>
    <row r="289" spans="2:15">
      <c r="B289" s="75"/>
      <c r="C289" s="75" t="s">
        <v>146</v>
      </c>
      <c r="D289" s="24" t="s">
        <v>89</v>
      </c>
      <c r="E289" s="264">
        <v>41</v>
      </c>
      <c r="F289" s="191">
        <v>40</v>
      </c>
      <c r="G289" s="191">
        <v>41</v>
      </c>
      <c r="H289" s="191">
        <v>41</v>
      </c>
      <c r="I289" s="191">
        <v>41</v>
      </c>
      <c r="J289" s="9"/>
    </row>
    <row r="290" spans="2:15">
      <c r="B290" s="75"/>
      <c r="C290" s="75" t="s">
        <v>145</v>
      </c>
      <c r="D290" s="24" t="s">
        <v>89</v>
      </c>
      <c r="E290" s="264">
        <v>100</v>
      </c>
      <c r="F290" s="191">
        <v>98</v>
      </c>
      <c r="G290" s="191">
        <f>89+1</f>
        <v>90</v>
      </c>
      <c r="H290" s="191">
        <f>86+2</f>
        <v>88</v>
      </c>
      <c r="I290" s="191">
        <v>89</v>
      </c>
      <c r="J290" s="9"/>
    </row>
    <row r="291" spans="2:15">
      <c r="B291" s="86"/>
      <c r="C291" s="86"/>
      <c r="D291" s="24"/>
      <c r="E291" s="233"/>
      <c r="F291" s="181"/>
      <c r="G291" s="181"/>
      <c r="H291" s="181"/>
      <c r="I291" s="181"/>
      <c r="J291" s="9"/>
    </row>
    <row r="292" spans="2:15">
      <c r="B292" s="77" t="s">
        <v>123</v>
      </c>
      <c r="C292" s="77"/>
      <c r="D292" s="24" t="s">
        <v>89</v>
      </c>
      <c r="E292" s="265">
        <v>0</v>
      </c>
      <c r="F292" s="266">
        <v>0</v>
      </c>
      <c r="G292" s="266">
        <v>0</v>
      </c>
      <c r="H292" s="266">
        <v>0</v>
      </c>
      <c r="I292" s="266">
        <v>0</v>
      </c>
      <c r="J292" s="9"/>
    </row>
    <row r="293" spans="2:15">
      <c r="B293" s="321"/>
      <c r="C293" s="321"/>
      <c r="D293" s="321"/>
      <c r="E293" s="334"/>
      <c r="F293" s="334"/>
      <c r="G293" s="334"/>
      <c r="H293" s="334"/>
      <c r="I293" s="334"/>
      <c r="J293" s="9"/>
    </row>
    <row r="296" spans="2:15">
      <c r="B296" s="318"/>
      <c r="C296" s="318"/>
      <c r="D296" s="318"/>
      <c r="E296" s="318"/>
      <c r="F296" s="318"/>
      <c r="G296" s="318"/>
      <c r="H296" s="318"/>
      <c r="I296" s="318"/>
      <c r="J296" s="318" t="s">
        <v>63</v>
      </c>
      <c r="K296" s="318"/>
      <c r="L296" s="318"/>
      <c r="M296" s="318"/>
      <c r="N296" s="318"/>
    </row>
    <row r="297" spans="2:15" ht="15">
      <c r="B297" s="322" t="s">
        <v>147</v>
      </c>
      <c r="C297" s="322"/>
      <c r="D297" s="322"/>
      <c r="E297" s="322"/>
      <c r="F297" s="322"/>
      <c r="G297" s="322"/>
      <c r="H297" s="322"/>
      <c r="I297" s="322"/>
    </row>
    <row r="298" spans="2:15">
      <c r="B298" s="16"/>
      <c r="C298" s="16"/>
      <c r="D298" s="17"/>
      <c r="E298" s="18"/>
      <c r="F298" s="18"/>
      <c r="G298" s="18"/>
      <c r="H298" s="18"/>
      <c r="I298" s="18"/>
    </row>
    <row r="299" spans="2:15">
      <c r="E299" s="327" t="s">
        <v>148</v>
      </c>
      <c r="F299" s="328"/>
      <c r="G299" s="328"/>
      <c r="H299" s="328"/>
      <c r="I299" s="329"/>
      <c r="J299" s="330" t="s">
        <v>176</v>
      </c>
      <c r="K299" s="331"/>
      <c r="L299" s="331"/>
      <c r="M299" s="331"/>
      <c r="N299" s="331"/>
      <c r="O299" s="9"/>
    </row>
    <row r="300" spans="2:15">
      <c r="B300" s="18"/>
      <c r="C300" s="18"/>
      <c r="D300" s="6" t="s">
        <v>99</v>
      </c>
      <c r="E300" s="132">
        <v>2006</v>
      </c>
      <c r="F300" s="133">
        <v>2007</v>
      </c>
      <c r="G300" s="133">
        <v>2008</v>
      </c>
      <c r="H300" s="133">
        <v>2009</v>
      </c>
      <c r="I300" s="134">
        <v>2010</v>
      </c>
      <c r="J300" s="135">
        <v>2006</v>
      </c>
      <c r="K300" s="135">
        <v>2007</v>
      </c>
      <c r="L300" s="133">
        <v>2008</v>
      </c>
      <c r="M300" s="136">
        <v>2009</v>
      </c>
      <c r="N300" s="136">
        <v>2010</v>
      </c>
      <c r="O300" s="9"/>
    </row>
    <row r="301" spans="2:15">
      <c r="B301" s="16" t="s">
        <v>143</v>
      </c>
      <c r="C301" s="16"/>
      <c r="D301" s="17"/>
      <c r="E301" s="261"/>
      <c r="F301" s="262"/>
      <c r="G301" s="262"/>
      <c r="H301" s="262"/>
      <c r="I301" s="263"/>
      <c r="J301" s="261"/>
      <c r="K301" s="275"/>
      <c r="L301" s="262"/>
      <c r="M301" s="262"/>
      <c r="N301" s="262"/>
      <c r="O301" s="9"/>
    </row>
    <row r="302" spans="2:15">
      <c r="B302" s="43" t="s">
        <v>72</v>
      </c>
      <c r="C302" s="80"/>
      <c r="D302" s="24" t="s">
        <v>105</v>
      </c>
      <c r="E302" s="236">
        <f>E304+E320</f>
        <v>53508801</v>
      </c>
      <c r="F302" s="184">
        <f t="shared" ref="F302:M302" si="0">F304+F320</f>
        <v>74390121</v>
      </c>
      <c r="G302" s="184">
        <f t="shared" si="0"/>
        <v>101600713</v>
      </c>
      <c r="H302" s="184">
        <f t="shared" si="0"/>
        <v>149358940</v>
      </c>
      <c r="I302" s="267">
        <f t="shared" si="0"/>
        <v>146566357</v>
      </c>
      <c r="J302" s="236">
        <f t="shared" si="0"/>
        <v>3263797.7349999999</v>
      </c>
      <c r="K302" s="184">
        <f t="shared" si="0"/>
        <v>3440761.9780000001</v>
      </c>
      <c r="L302" s="184">
        <f t="shared" si="0"/>
        <v>3776851.7620000006</v>
      </c>
      <c r="M302" s="184">
        <f t="shared" si="0"/>
        <v>4212936.74</v>
      </c>
      <c r="N302" s="184">
        <f>N304+N320</f>
        <v>4525978.3395361193</v>
      </c>
      <c r="O302" s="9"/>
    </row>
    <row r="303" spans="2:15">
      <c r="B303" s="43"/>
      <c r="C303" s="116"/>
      <c r="D303" s="24" t="s">
        <v>105</v>
      </c>
      <c r="E303" s="233"/>
      <c r="F303" s="181"/>
      <c r="G303" s="181"/>
      <c r="H303" s="181"/>
      <c r="I303" s="234"/>
      <c r="J303" s="236"/>
      <c r="K303" s="307"/>
      <c r="L303" s="184"/>
      <c r="M303" s="184"/>
      <c r="N303" s="184"/>
      <c r="O303" s="9"/>
    </row>
    <row r="304" spans="2:15">
      <c r="B304" s="43" t="s">
        <v>149</v>
      </c>
      <c r="C304" s="80"/>
      <c r="D304" s="24" t="s">
        <v>105</v>
      </c>
      <c r="E304" s="236">
        <f>E305+E315</f>
        <v>46660711</v>
      </c>
      <c r="F304" s="184">
        <f t="shared" ref="F304:L304" si="1">F305+F315</f>
        <v>49523091</v>
      </c>
      <c r="G304" s="184">
        <f t="shared" si="1"/>
        <v>47127873</v>
      </c>
      <c r="H304" s="184">
        <f t="shared" si="1"/>
        <v>69927600</v>
      </c>
      <c r="I304" s="237">
        <f t="shared" si="1"/>
        <v>82614180</v>
      </c>
      <c r="J304" s="236">
        <f t="shared" si="1"/>
        <v>3245921.3149999999</v>
      </c>
      <c r="K304" s="184">
        <f t="shared" si="1"/>
        <v>3322726.5380000002</v>
      </c>
      <c r="L304" s="184">
        <f t="shared" si="1"/>
        <v>3568889.1620000005</v>
      </c>
      <c r="M304" s="184">
        <f>M305+M315</f>
        <v>3878762.89</v>
      </c>
      <c r="N304" s="184">
        <f>N305+N315</f>
        <v>4094296.3595361197</v>
      </c>
      <c r="O304" s="9"/>
    </row>
    <row r="305" spans="2:15">
      <c r="B305" s="30"/>
      <c r="C305" s="75" t="s">
        <v>150</v>
      </c>
      <c r="D305" s="24" t="s">
        <v>105</v>
      </c>
      <c r="E305" s="268">
        <f>E306+E310</f>
        <v>1169525</v>
      </c>
      <c r="F305" s="193">
        <f t="shared" ref="F305:N305" si="2">F306+F310</f>
        <v>1182683</v>
      </c>
      <c r="G305" s="193">
        <f t="shared" si="2"/>
        <v>1182441</v>
      </c>
      <c r="H305" s="193">
        <f t="shared" si="2"/>
        <v>1227834</v>
      </c>
      <c r="I305" s="269">
        <f t="shared" si="2"/>
        <v>1157073</v>
      </c>
      <c r="J305" s="236">
        <f t="shared" si="2"/>
        <v>2920573.2829999998</v>
      </c>
      <c r="K305" s="184">
        <f t="shared" si="2"/>
        <v>2935100.446</v>
      </c>
      <c r="L305" s="184">
        <f t="shared" si="2"/>
        <v>3236296.6890000002</v>
      </c>
      <c r="M305" s="184">
        <f t="shared" si="2"/>
        <v>3399582.79</v>
      </c>
      <c r="N305" s="184">
        <f t="shared" si="2"/>
        <v>3458631.9595361198</v>
      </c>
      <c r="O305" s="9"/>
    </row>
    <row r="306" spans="2:15">
      <c r="B306" s="30"/>
      <c r="C306" s="75" t="s">
        <v>151</v>
      </c>
      <c r="D306" s="24" t="s">
        <v>105</v>
      </c>
      <c r="E306" s="268">
        <f t="shared" ref="E306:N306" si="3">SUM(E307:E309)</f>
        <v>550911</v>
      </c>
      <c r="F306" s="193">
        <f t="shared" si="3"/>
        <v>521755</v>
      </c>
      <c r="G306" s="193">
        <f t="shared" si="3"/>
        <v>447536</v>
      </c>
      <c r="H306" s="193">
        <f t="shared" si="3"/>
        <v>494513</v>
      </c>
      <c r="I306" s="269">
        <f t="shared" si="3"/>
        <v>386329</v>
      </c>
      <c r="J306" s="236">
        <f t="shared" si="3"/>
        <v>381771.59</v>
      </c>
      <c r="K306" s="184">
        <f t="shared" si="3"/>
        <v>363931.41000000003</v>
      </c>
      <c r="L306" s="184">
        <f t="shared" si="3"/>
        <v>300979.81</v>
      </c>
      <c r="M306" s="184">
        <f t="shared" si="3"/>
        <v>417051.6</v>
      </c>
      <c r="N306" s="184">
        <f t="shared" si="3"/>
        <v>446183.33853612002</v>
      </c>
      <c r="O306" s="9"/>
    </row>
    <row r="307" spans="2:15">
      <c r="B307" s="30"/>
      <c r="C307" s="117" t="s">
        <v>94</v>
      </c>
      <c r="D307" s="24" t="s">
        <v>105</v>
      </c>
      <c r="E307" s="268">
        <v>0</v>
      </c>
      <c r="F307" s="193">
        <v>0</v>
      </c>
      <c r="G307" s="193">
        <v>0</v>
      </c>
      <c r="H307" s="193">
        <v>0</v>
      </c>
      <c r="I307" s="269">
        <v>0</v>
      </c>
      <c r="J307" s="236">
        <v>0</v>
      </c>
      <c r="K307" s="184">
        <v>0</v>
      </c>
      <c r="L307" s="184">
        <v>0</v>
      </c>
      <c r="M307" s="184">
        <v>0</v>
      </c>
      <c r="N307" s="184">
        <v>0</v>
      </c>
      <c r="O307" s="9"/>
    </row>
    <row r="308" spans="2:15">
      <c r="B308" s="117"/>
      <c r="C308" s="117" t="s">
        <v>152</v>
      </c>
      <c r="D308" s="24" t="s">
        <v>105</v>
      </c>
      <c r="E308" s="268">
        <v>124</v>
      </c>
      <c r="F308" s="193">
        <v>104</v>
      </c>
      <c r="G308" s="193">
        <v>1693</v>
      </c>
      <c r="H308" s="193">
        <v>2380</v>
      </c>
      <c r="I308" s="269">
        <v>3973</v>
      </c>
      <c r="J308" s="236">
        <v>11.95</v>
      </c>
      <c r="K308" s="184">
        <v>9.8800000000000008</v>
      </c>
      <c r="L308" s="184">
        <v>173.95</v>
      </c>
      <c r="M308" s="184">
        <v>249.17</v>
      </c>
      <c r="N308" s="184">
        <f>345946145.03/1000000</f>
        <v>345.94614502999997</v>
      </c>
      <c r="O308" s="9"/>
    </row>
    <row r="309" spans="2:15">
      <c r="C309" s="47" t="s">
        <v>153</v>
      </c>
      <c r="D309" s="24" t="s">
        <v>105</v>
      </c>
      <c r="E309" s="268">
        <v>550787</v>
      </c>
      <c r="F309" s="193">
        <v>521651</v>
      </c>
      <c r="G309" s="193">
        <v>445843</v>
      </c>
      <c r="H309" s="193">
        <v>492133</v>
      </c>
      <c r="I309" s="269">
        <v>382356</v>
      </c>
      <c r="J309" s="268">
        <v>381759.64</v>
      </c>
      <c r="K309" s="193">
        <v>363921.53</v>
      </c>
      <c r="L309" s="193">
        <v>300805.86</v>
      </c>
      <c r="M309" s="193">
        <v>416802.43</v>
      </c>
      <c r="N309" s="193">
        <f>445837392391.09/1000000</f>
        <v>445837.39239109005</v>
      </c>
      <c r="O309" s="9"/>
    </row>
    <row r="310" spans="2:15">
      <c r="B310" s="75"/>
      <c r="C310" s="75" t="s">
        <v>154</v>
      </c>
      <c r="D310" s="24" t="s">
        <v>105</v>
      </c>
      <c r="E310" s="236">
        <f>SUM(E311:E313)</f>
        <v>618614</v>
      </c>
      <c r="F310" s="184">
        <f>SUM(F311:F313)</f>
        <v>660928</v>
      </c>
      <c r="G310" s="184">
        <f>SUM(G311:G313)</f>
        <v>734905</v>
      </c>
      <c r="H310" s="184">
        <f>SUM(H311:H313)</f>
        <v>733321</v>
      </c>
      <c r="I310" s="237">
        <v>770744</v>
      </c>
      <c r="J310" s="236">
        <f>2538801693000/1000000</f>
        <v>2538801.693</v>
      </c>
      <c r="K310" s="184">
        <f>2571169036000/1000000</f>
        <v>2571169.0359999998</v>
      </c>
      <c r="L310" s="184">
        <f>2935316879000/1000000</f>
        <v>2935316.8790000002</v>
      </c>
      <c r="M310" s="184">
        <f>2982531190000/1000000</f>
        <v>2982531.19</v>
      </c>
      <c r="N310" s="184">
        <f>3012448621000/1000000</f>
        <v>3012448.6209999998</v>
      </c>
      <c r="O310" s="9"/>
    </row>
    <row r="311" spans="2:15">
      <c r="B311" s="30"/>
      <c r="C311" s="117" t="s">
        <v>94</v>
      </c>
      <c r="D311" s="24" t="s">
        <v>105</v>
      </c>
      <c r="E311" s="233">
        <v>0</v>
      </c>
      <c r="F311" s="181">
        <v>0</v>
      </c>
      <c r="G311" s="181">
        <v>0</v>
      </c>
      <c r="H311" s="181">
        <v>0</v>
      </c>
      <c r="I311" s="234">
        <v>0</v>
      </c>
      <c r="J311" s="236">
        <v>0</v>
      </c>
      <c r="K311" s="184">
        <v>0</v>
      </c>
      <c r="L311" s="184">
        <v>0</v>
      </c>
      <c r="M311" s="184">
        <v>0</v>
      </c>
      <c r="N311" s="184">
        <v>0</v>
      </c>
      <c r="O311" s="9"/>
    </row>
    <row r="312" spans="2:15">
      <c r="B312" s="47" t="s">
        <v>155</v>
      </c>
      <c r="C312" s="117" t="s">
        <v>152</v>
      </c>
      <c r="D312" s="24" t="s">
        <v>105</v>
      </c>
      <c r="E312" s="233">
        <v>0</v>
      </c>
      <c r="F312" s="181">
        <v>0</v>
      </c>
      <c r="G312" s="181">
        <v>0</v>
      </c>
      <c r="H312" s="181">
        <v>0</v>
      </c>
      <c r="I312" s="234">
        <v>0</v>
      </c>
      <c r="J312" s="236">
        <v>0</v>
      </c>
      <c r="K312" s="184">
        <v>0</v>
      </c>
      <c r="L312" s="184">
        <v>0</v>
      </c>
      <c r="M312" s="184">
        <v>0</v>
      </c>
      <c r="N312" s="184">
        <v>0</v>
      </c>
      <c r="O312" s="9"/>
    </row>
    <row r="313" spans="2:15">
      <c r="B313" s="47" t="s">
        <v>156</v>
      </c>
      <c r="C313" s="47" t="s">
        <v>153</v>
      </c>
      <c r="D313" s="24" t="s">
        <v>105</v>
      </c>
      <c r="E313" s="236">
        <v>618614</v>
      </c>
      <c r="F313" s="184">
        <v>660928</v>
      </c>
      <c r="G313" s="184">
        <v>734905</v>
      </c>
      <c r="H313" s="184">
        <v>733321</v>
      </c>
      <c r="I313" s="237">
        <v>770744</v>
      </c>
      <c r="J313" s="236">
        <f>2538801693000/1000000</f>
        <v>2538801.693</v>
      </c>
      <c r="K313" s="184">
        <f>2571169036000/1000000</f>
        <v>2571169.0359999998</v>
      </c>
      <c r="L313" s="184">
        <f>2935316879000/1000000</f>
        <v>2935316.8790000002</v>
      </c>
      <c r="M313" s="184">
        <f>2982531190000/1000000</f>
        <v>2982531.19</v>
      </c>
      <c r="N313" s="184">
        <f>3012448621000/1000000</f>
        <v>3012448.6209999998</v>
      </c>
      <c r="O313" s="9"/>
    </row>
    <row r="314" spans="2:15">
      <c r="B314" s="30"/>
      <c r="C314" s="75"/>
      <c r="D314" s="24" t="s">
        <v>105</v>
      </c>
      <c r="E314" s="233"/>
      <c r="F314" s="181"/>
      <c r="G314" s="181"/>
      <c r="H314" s="181"/>
      <c r="I314" s="234"/>
      <c r="J314" s="236"/>
      <c r="K314" s="307"/>
      <c r="L314" s="184"/>
      <c r="M314" s="184"/>
      <c r="N314" s="184"/>
      <c r="O314" s="9"/>
    </row>
    <row r="315" spans="2:15">
      <c r="B315" s="30"/>
      <c r="C315" s="88" t="s">
        <v>61</v>
      </c>
      <c r="D315" s="24" t="s">
        <v>105</v>
      </c>
      <c r="E315" s="268">
        <v>45491186</v>
      </c>
      <c r="F315" s="193">
        <v>48340408</v>
      </c>
      <c r="G315" s="193">
        <v>45945432</v>
      </c>
      <c r="H315" s="193">
        <v>68699766</v>
      </c>
      <c r="I315" s="269">
        <v>81457107</v>
      </c>
      <c r="J315" s="268">
        <v>325348.03200000001</v>
      </c>
      <c r="K315" s="193">
        <v>387626.092</v>
      </c>
      <c r="L315" s="193">
        <v>332592.473</v>
      </c>
      <c r="M315" s="193">
        <v>479180.1</v>
      </c>
      <c r="N315" s="193">
        <v>635664.4</v>
      </c>
      <c r="O315" s="9"/>
    </row>
    <row r="316" spans="2:15">
      <c r="B316" s="30"/>
      <c r="C316" s="88"/>
      <c r="D316" s="24"/>
      <c r="E316" s="268"/>
      <c r="F316" s="193"/>
      <c r="G316" s="193"/>
      <c r="H316" s="193"/>
      <c r="I316" s="234"/>
      <c r="J316" s="268"/>
      <c r="K316" s="193"/>
      <c r="L316" s="193"/>
      <c r="M316" s="193"/>
      <c r="N316" s="184"/>
      <c r="O316" s="9"/>
    </row>
    <row r="317" spans="2:15" ht="14.25">
      <c r="B317" s="30"/>
      <c r="C317" s="88" t="s">
        <v>200</v>
      </c>
      <c r="D317" s="24" t="s">
        <v>105</v>
      </c>
      <c r="E317" s="270" t="s">
        <v>126</v>
      </c>
      <c r="F317" s="195" t="s">
        <v>126</v>
      </c>
      <c r="G317" s="195" t="s">
        <v>126</v>
      </c>
      <c r="H317" s="195" t="s">
        <v>126</v>
      </c>
      <c r="I317" s="271" t="s">
        <v>126</v>
      </c>
      <c r="J317" s="279" t="s">
        <v>126</v>
      </c>
      <c r="K317" s="198" t="s">
        <v>126</v>
      </c>
      <c r="L317" s="198" t="s">
        <v>126</v>
      </c>
      <c r="M317" s="198" t="s">
        <v>126</v>
      </c>
      <c r="N317" s="198" t="s">
        <v>126</v>
      </c>
      <c r="O317" s="9"/>
    </row>
    <row r="318" spans="2:15">
      <c r="B318" s="30"/>
      <c r="C318" s="88"/>
      <c r="D318" s="24"/>
      <c r="E318" s="233"/>
      <c r="F318" s="181"/>
      <c r="G318" s="181"/>
      <c r="H318" s="181"/>
      <c r="I318" s="234"/>
      <c r="J318" s="236"/>
      <c r="K318" s="184"/>
      <c r="L318" s="184"/>
      <c r="M318" s="184"/>
      <c r="N318" s="184"/>
      <c r="O318" s="9"/>
    </row>
    <row r="319" spans="2:15">
      <c r="B319" s="89"/>
      <c r="C319" s="89"/>
      <c r="D319" s="24"/>
      <c r="E319" s="233"/>
      <c r="F319" s="181"/>
      <c r="G319" s="181"/>
      <c r="H319" s="181"/>
      <c r="I319" s="234"/>
      <c r="J319" s="236"/>
      <c r="K319" s="307"/>
      <c r="L319" s="184"/>
      <c r="M319" s="184"/>
      <c r="N319" s="184"/>
      <c r="O319" s="9"/>
    </row>
    <row r="320" spans="2:15">
      <c r="B320" s="43" t="s">
        <v>157</v>
      </c>
      <c r="C320" s="80"/>
      <c r="D320" s="24" t="s">
        <v>105</v>
      </c>
      <c r="E320" s="268">
        <f>E321+E324</f>
        <v>6848090</v>
      </c>
      <c r="F320" s="193">
        <f>F321+F324</f>
        <v>24867030</v>
      </c>
      <c r="G320" s="193">
        <f>G321+G324</f>
        <v>54472840</v>
      </c>
      <c r="H320" s="193">
        <f>H321+H324</f>
        <v>79431340</v>
      </c>
      <c r="I320" s="237">
        <v>63952177</v>
      </c>
      <c r="J320" s="268">
        <f>J321+J324</f>
        <v>17876.420000000002</v>
      </c>
      <c r="K320" s="193">
        <f>K321+K324</f>
        <v>118035.44</v>
      </c>
      <c r="L320" s="193">
        <f>L321+L324</f>
        <v>207962.6</v>
      </c>
      <c r="M320" s="193">
        <f>M321+M324</f>
        <v>334173.84999999998</v>
      </c>
      <c r="N320" s="184">
        <v>431681.98</v>
      </c>
      <c r="O320" s="9"/>
    </row>
    <row r="321" spans="1:15">
      <c r="B321" s="30"/>
      <c r="C321" s="75" t="s">
        <v>158</v>
      </c>
      <c r="D321" s="24" t="s">
        <v>105</v>
      </c>
      <c r="E321" s="268">
        <v>6846650</v>
      </c>
      <c r="F321" s="193">
        <v>24866920</v>
      </c>
      <c r="G321" s="193">
        <v>54445680</v>
      </c>
      <c r="H321" s="193">
        <v>79312990</v>
      </c>
      <c r="I321" s="237">
        <v>63804685</v>
      </c>
      <c r="J321" s="268">
        <v>17872.18</v>
      </c>
      <c r="K321" s="193">
        <v>118035.14</v>
      </c>
      <c r="L321" s="193">
        <v>207863.28</v>
      </c>
      <c r="M321" s="193">
        <v>333579.99</v>
      </c>
      <c r="N321" s="184">
        <v>430810.27</v>
      </c>
      <c r="O321" s="9"/>
    </row>
    <row r="322" spans="1:15">
      <c r="B322" s="30"/>
      <c r="C322" s="75" t="s">
        <v>68</v>
      </c>
      <c r="D322" s="24" t="s">
        <v>105</v>
      </c>
      <c r="E322" s="268" t="s">
        <v>221</v>
      </c>
      <c r="F322" s="193" t="s">
        <v>221</v>
      </c>
      <c r="G322" s="193" t="s">
        <v>221</v>
      </c>
      <c r="H322" s="193" t="s">
        <v>221</v>
      </c>
      <c r="I322" s="269" t="s">
        <v>221</v>
      </c>
      <c r="J322" s="268" t="s">
        <v>221</v>
      </c>
      <c r="K322" s="193" t="s">
        <v>221</v>
      </c>
      <c r="L322" s="193" t="s">
        <v>221</v>
      </c>
      <c r="M322" s="193" t="s">
        <v>221</v>
      </c>
      <c r="N322" s="193" t="s">
        <v>221</v>
      </c>
      <c r="O322" s="9"/>
    </row>
    <row r="323" spans="1:15">
      <c r="B323" s="30"/>
      <c r="C323" s="75" t="s">
        <v>159</v>
      </c>
      <c r="D323" s="24" t="s">
        <v>105</v>
      </c>
      <c r="E323" s="268" t="s">
        <v>221</v>
      </c>
      <c r="F323" s="193" t="s">
        <v>221</v>
      </c>
      <c r="G323" s="193" t="s">
        <v>221</v>
      </c>
      <c r="H323" s="193" t="s">
        <v>221</v>
      </c>
      <c r="I323" s="269" t="s">
        <v>221</v>
      </c>
      <c r="J323" s="268" t="s">
        <v>221</v>
      </c>
      <c r="K323" s="193" t="s">
        <v>221</v>
      </c>
      <c r="L323" s="193" t="s">
        <v>221</v>
      </c>
      <c r="M323" s="193" t="s">
        <v>221</v>
      </c>
      <c r="N323" s="193" t="s">
        <v>221</v>
      </c>
      <c r="O323" s="9"/>
    </row>
    <row r="324" spans="1:15">
      <c r="B324" s="30"/>
      <c r="C324" s="75" t="s">
        <v>69</v>
      </c>
      <c r="D324" s="24" t="s">
        <v>105</v>
      </c>
      <c r="E324" s="268">
        <v>1440</v>
      </c>
      <c r="F324" s="193">
        <v>110</v>
      </c>
      <c r="G324" s="193">
        <v>27160</v>
      </c>
      <c r="H324" s="193">
        <v>118350</v>
      </c>
      <c r="I324" s="237">
        <v>147492</v>
      </c>
      <c r="J324" s="268">
        <v>4.24</v>
      </c>
      <c r="K324" s="193">
        <v>0.3</v>
      </c>
      <c r="L324" s="193">
        <v>99.32</v>
      </c>
      <c r="M324" s="193">
        <v>593.86</v>
      </c>
      <c r="N324" s="184">
        <v>871.71</v>
      </c>
      <c r="O324" s="9"/>
    </row>
    <row r="325" spans="1:15">
      <c r="B325" s="30"/>
      <c r="C325" s="75" t="s">
        <v>70</v>
      </c>
      <c r="D325" s="24" t="s">
        <v>105</v>
      </c>
      <c r="E325" s="268" t="s">
        <v>221</v>
      </c>
      <c r="F325" s="193" t="s">
        <v>221</v>
      </c>
      <c r="G325" s="193" t="s">
        <v>221</v>
      </c>
      <c r="H325" s="193" t="s">
        <v>221</v>
      </c>
      <c r="I325" s="269" t="s">
        <v>221</v>
      </c>
      <c r="J325" s="268" t="s">
        <v>221</v>
      </c>
      <c r="K325" s="193" t="s">
        <v>221</v>
      </c>
      <c r="L325" s="193" t="s">
        <v>221</v>
      </c>
      <c r="M325" s="193" t="s">
        <v>221</v>
      </c>
      <c r="N325" s="193" t="s">
        <v>221</v>
      </c>
      <c r="O325" s="9"/>
    </row>
    <row r="326" spans="1:15">
      <c r="B326" s="30"/>
      <c r="C326" s="75" t="s">
        <v>71</v>
      </c>
      <c r="D326" s="24" t="s">
        <v>105</v>
      </c>
      <c r="E326" s="268" t="s">
        <v>221</v>
      </c>
      <c r="F326" s="193" t="s">
        <v>221</v>
      </c>
      <c r="G326" s="193" t="s">
        <v>221</v>
      </c>
      <c r="H326" s="193" t="s">
        <v>221</v>
      </c>
      <c r="I326" s="269" t="s">
        <v>221</v>
      </c>
      <c r="J326" s="268" t="s">
        <v>221</v>
      </c>
      <c r="K326" s="193" t="s">
        <v>221</v>
      </c>
      <c r="L326" s="193" t="s">
        <v>221</v>
      </c>
      <c r="M326" s="193" t="s">
        <v>221</v>
      </c>
      <c r="N326" s="193" t="s">
        <v>221</v>
      </c>
      <c r="O326" s="9"/>
    </row>
    <row r="327" spans="1:15">
      <c r="B327" s="43"/>
      <c r="C327" s="43"/>
      <c r="D327" s="24"/>
      <c r="E327" s="233"/>
      <c r="F327" s="181"/>
      <c r="G327" s="181"/>
      <c r="H327" s="181"/>
      <c r="I327" s="234"/>
      <c r="J327" s="236"/>
      <c r="K327" s="307"/>
      <c r="L327" s="184"/>
      <c r="M327" s="184"/>
      <c r="N327" s="184"/>
      <c r="O327" s="9"/>
    </row>
    <row r="328" spans="1:15">
      <c r="B328" s="118" t="s">
        <v>73</v>
      </c>
      <c r="C328" s="115"/>
      <c r="D328" s="130" t="s">
        <v>105</v>
      </c>
      <c r="E328" s="272" t="s">
        <v>221</v>
      </c>
      <c r="F328" s="273" t="s">
        <v>221</v>
      </c>
      <c r="G328" s="273" t="s">
        <v>221</v>
      </c>
      <c r="H328" s="273" t="s">
        <v>221</v>
      </c>
      <c r="I328" s="274" t="s">
        <v>221</v>
      </c>
      <c r="J328" s="272" t="s">
        <v>221</v>
      </c>
      <c r="K328" s="273" t="s">
        <v>221</v>
      </c>
      <c r="L328" s="273" t="s">
        <v>221</v>
      </c>
      <c r="M328" s="273" t="s">
        <v>221</v>
      </c>
      <c r="N328" s="273" t="s">
        <v>221</v>
      </c>
      <c r="O328" s="9"/>
    </row>
    <row r="329" spans="1:15" ht="20.25" customHeight="1">
      <c r="A329" s="9"/>
      <c r="B329" s="342" t="s">
        <v>201</v>
      </c>
      <c r="C329" s="343"/>
      <c r="D329" s="343"/>
      <c r="E329" s="343"/>
      <c r="F329" s="343"/>
      <c r="G329" s="343"/>
      <c r="H329" s="344"/>
      <c r="I329" s="345"/>
      <c r="O329" s="9"/>
    </row>
    <row r="330" spans="1:15">
      <c r="O330" s="9"/>
    </row>
    <row r="331" spans="1:15">
      <c r="B331" s="318" t="s">
        <v>67</v>
      </c>
      <c r="C331" s="318"/>
      <c r="D331" s="318"/>
      <c r="E331" s="318"/>
      <c r="F331" s="318"/>
      <c r="G331" s="318"/>
      <c r="H331" s="318"/>
      <c r="I331" s="318"/>
    </row>
    <row r="332" spans="1:15" ht="15">
      <c r="B332" s="346" t="s">
        <v>75</v>
      </c>
      <c r="C332" s="346"/>
      <c r="D332" s="346"/>
      <c r="E332" s="346"/>
      <c r="F332" s="346"/>
      <c r="G332" s="346"/>
      <c r="H332" s="346"/>
      <c r="I332" s="346"/>
    </row>
    <row r="333" spans="1:15">
      <c r="B333" s="16"/>
      <c r="C333" s="16"/>
      <c r="D333" s="17"/>
      <c r="J333" s="9"/>
    </row>
    <row r="334" spans="1:15">
      <c r="B334" s="18"/>
      <c r="C334" s="18"/>
      <c r="D334" s="6" t="s">
        <v>99</v>
      </c>
      <c r="E334" s="66">
        <v>2006</v>
      </c>
      <c r="F334" s="67">
        <v>2007</v>
      </c>
      <c r="G334" s="67">
        <v>2008</v>
      </c>
      <c r="H334" s="67">
        <v>2009</v>
      </c>
      <c r="I334" s="67">
        <v>2010</v>
      </c>
      <c r="J334" s="9"/>
    </row>
    <row r="335" spans="1:15" ht="14.25">
      <c r="B335" s="16" t="s">
        <v>204</v>
      </c>
      <c r="C335" s="16"/>
      <c r="D335" s="17"/>
      <c r="E335" s="55"/>
      <c r="F335" s="56"/>
      <c r="G335" s="56"/>
      <c r="H335" s="56"/>
      <c r="I335" s="56"/>
      <c r="J335" s="9"/>
    </row>
    <row r="336" spans="1:15">
      <c r="B336" s="43" t="s">
        <v>118</v>
      </c>
      <c r="C336" s="43"/>
      <c r="D336" s="24" t="s">
        <v>160</v>
      </c>
      <c r="E336" s="68">
        <v>123</v>
      </c>
      <c r="F336" s="27">
        <v>106</v>
      </c>
      <c r="G336" s="27">
        <v>89</v>
      </c>
      <c r="H336" s="27">
        <v>91</v>
      </c>
      <c r="I336" s="196">
        <v>88</v>
      </c>
      <c r="J336" s="9"/>
    </row>
    <row r="337" spans="2:10">
      <c r="B337" s="75"/>
      <c r="C337" s="75" t="s">
        <v>54</v>
      </c>
      <c r="D337" s="24" t="s">
        <v>89</v>
      </c>
      <c r="E337" s="32">
        <v>0</v>
      </c>
      <c r="F337" s="30">
        <v>0</v>
      </c>
      <c r="G337" s="30">
        <v>0</v>
      </c>
      <c r="H337" s="30">
        <v>0</v>
      </c>
      <c r="I337" s="30">
        <v>0</v>
      </c>
      <c r="J337" s="9"/>
    </row>
    <row r="338" spans="2:10">
      <c r="B338" s="75"/>
      <c r="C338" s="75" t="s">
        <v>55</v>
      </c>
      <c r="D338" s="24" t="s">
        <v>89</v>
      </c>
      <c r="E338" s="32">
        <v>0</v>
      </c>
      <c r="F338" s="30">
        <v>0</v>
      </c>
      <c r="G338" s="30">
        <v>0</v>
      </c>
      <c r="H338" s="30">
        <v>0</v>
      </c>
      <c r="I338" s="30">
        <v>0</v>
      </c>
      <c r="J338" s="9"/>
    </row>
    <row r="339" spans="2:10">
      <c r="B339" s="75"/>
      <c r="C339" s="75" t="s">
        <v>161</v>
      </c>
      <c r="D339" s="24" t="s">
        <v>89</v>
      </c>
      <c r="E339" s="277">
        <v>0</v>
      </c>
      <c r="F339" s="119">
        <v>0</v>
      </c>
      <c r="G339" s="119">
        <v>0</v>
      </c>
      <c r="H339" s="30">
        <v>0</v>
      </c>
      <c r="I339" s="30">
        <v>0</v>
      </c>
      <c r="J339" s="9"/>
    </row>
    <row r="340" spans="2:10">
      <c r="B340" s="75"/>
      <c r="C340" s="75" t="s">
        <v>56</v>
      </c>
      <c r="D340" s="24" t="s">
        <v>89</v>
      </c>
      <c r="E340" s="32">
        <v>13</v>
      </c>
      <c r="F340" s="30">
        <v>11</v>
      </c>
      <c r="G340" s="30">
        <v>8</v>
      </c>
      <c r="H340" s="30">
        <v>9</v>
      </c>
      <c r="I340" s="30">
        <v>5</v>
      </c>
      <c r="J340" s="9"/>
    </row>
    <row r="341" spans="2:10">
      <c r="B341" s="75"/>
      <c r="C341" s="75" t="s">
        <v>162</v>
      </c>
      <c r="D341" s="24" t="s">
        <v>89</v>
      </c>
      <c r="E341" s="32">
        <v>98</v>
      </c>
      <c r="F341" s="30">
        <v>83</v>
      </c>
      <c r="G341" s="30">
        <v>68</v>
      </c>
      <c r="H341" s="30">
        <v>68</v>
      </c>
      <c r="I341" s="30">
        <v>69</v>
      </c>
      <c r="J341" s="9"/>
    </row>
    <row r="342" spans="2:10">
      <c r="B342" s="43"/>
      <c r="C342" s="116"/>
      <c r="D342" s="76"/>
      <c r="E342" s="32"/>
      <c r="F342" s="30"/>
      <c r="G342" s="30"/>
      <c r="H342" s="30"/>
      <c r="I342" s="30"/>
      <c r="J342" s="9"/>
    </row>
    <row r="343" spans="2:10">
      <c r="B343" s="43"/>
      <c r="C343" s="119" t="s">
        <v>163</v>
      </c>
      <c r="D343" s="76"/>
      <c r="E343" s="32">
        <v>11</v>
      </c>
      <c r="F343" s="30">
        <v>10</v>
      </c>
      <c r="G343" s="30">
        <v>12</v>
      </c>
      <c r="H343" s="30">
        <v>14</v>
      </c>
      <c r="I343" s="119">
        <v>14</v>
      </c>
      <c r="J343" s="9"/>
    </row>
    <row r="344" spans="2:10">
      <c r="B344" s="43"/>
      <c r="C344" s="116"/>
      <c r="D344" s="76"/>
      <c r="E344" s="32"/>
      <c r="F344" s="30"/>
      <c r="G344" s="30"/>
      <c r="H344" s="30"/>
      <c r="I344" s="30"/>
      <c r="J344" s="9"/>
    </row>
    <row r="345" spans="2:10">
      <c r="B345" s="43" t="s">
        <v>125</v>
      </c>
      <c r="C345" s="43"/>
      <c r="D345" s="24" t="s">
        <v>89</v>
      </c>
      <c r="E345" s="68">
        <v>123</v>
      </c>
      <c r="F345" s="27">
        <v>106</v>
      </c>
      <c r="G345" s="27">
        <v>89</v>
      </c>
      <c r="H345" s="27">
        <v>91</v>
      </c>
      <c r="I345" s="196">
        <v>88</v>
      </c>
      <c r="J345" s="9"/>
    </row>
    <row r="346" spans="2:10">
      <c r="B346" s="75"/>
      <c r="C346" s="75" t="s">
        <v>54</v>
      </c>
      <c r="D346" s="24" t="s">
        <v>89</v>
      </c>
      <c r="E346" s="32">
        <v>0</v>
      </c>
      <c r="F346" s="30">
        <v>0</v>
      </c>
      <c r="G346" s="30">
        <v>0</v>
      </c>
      <c r="H346" s="30">
        <v>0</v>
      </c>
      <c r="I346" s="30">
        <v>0</v>
      </c>
      <c r="J346" s="9"/>
    </row>
    <row r="347" spans="2:10">
      <c r="B347" s="75"/>
      <c r="C347" s="75" t="s">
        <v>55</v>
      </c>
      <c r="D347" s="24" t="s">
        <v>89</v>
      </c>
      <c r="E347" s="32">
        <v>0</v>
      </c>
      <c r="F347" s="30">
        <v>0</v>
      </c>
      <c r="G347" s="30">
        <v>0</v>
      </c>
      <c r="H347" s="30">
        <v>0</v>
      </c>
      <c r="I347" s="30">
        <v>0</v>
      </c>
      <c r="J347" s="9"/>
    </row>
    <row r="348" spans="2:10">
      <c r="B348" s="75"/>
      <c r="C348" s="75" t="s">
        <v>96</v>
      </c>
      <c r="D348" s="24" t="s">
        <v>89</v>
      </c>
      <c r="E348" s="32">
        <v>0</v>
      </c>
      <c r="F348" s="30">
        <v>0</v>
      </c>
      <c r="G348" s="30">
        <v>0</v>
      </c>
      <c r="H348" s="30">
        <v>0</v>
      </c>
      <c r="I348" s="30">
        <v>0</v>
      </c>
      <c r="J348" s="9"/>
    </row>
    <row r="349" spans="2:10">
      <c r="B349" s="75"/>
      <c r="C349" s="75" t="s">
        <v>56</v>
      </c>
      <c r="D349" s="24" t="s">
        <v>89</v>
      </c>
      <c r="E349" s="32">
        <v>13</v>
      </c>
      <c r="F349" s="30">
        <v>11</v>
      </c>
      <c r="G349" s="30">
        <v>8</v>
      </c>
      <c r="H349" s="30">
        <v>9</v>
      </c>
      <c r="I349" s="119">
        <v>5</v>
      </c>
      <c r="J349" s="9"/>
    </row>
    <row r="350" spans="2:10">
      <c r="B350" s="75"/>
      <c r="C350" s="75" t="s">
        <v>162</v>
      </c>
      <c r="D350" s="24" t="s">
        <v>89</v>
      </c>
      <c r="E350" s="32">
        <v>98</v>
      </c>
      <c r="F350" s="30">
        <v>83</v>
      </c>
      <c r="G350" s="30">
        <v>68</v>
      </c>
      <c r="H350" s="30">
        <v>68</v>
      </c>
      <c r="I350" s="30">
        <v>69</v>
      </c>
      <c r="J350" s="9"/>
    </row>
    <row r="351" spans="2:10">
      <c r="B351" s="43"/>
      <c r="C351" s="116"/>
      <c r="D351" s="76"/>
      <c r="E351" s="32"/>
      <c r="F351" s="30"/>
      <c r="G351" s="30"/>
      <c r="H351" s="30"/>
      <c r="I351" s="30"/>
      <c r="J351" s="9"/>
    </row>
    <row r="352" spans="2:10">
      <c r="B352" s="43"/>
      <c r="C352" s="119" t="s">
        <v>163</v>
      </c>
      <c r="D352" s="76"/>
      <c r="E352" s="32">
        <v>11</v>
      </c>
      <c r="F352" s="30">
        <v>10</v>
      </c>
      <c r="G352" s="30">
        <v>12</v>
      </c>
      <c r="H352" s="30">
        <v>14</v>
      </c>
      <c r="I352" s="119">
        <v>14</v>
      </c>
      <c r="J352" s="9"/>
    </row>
    <row r="353" spans="2:10">
      <c r="B353" s="43"/>
      <c r="C353" s="116"/>
      <c r="D353" s="76"/>
      <c r="E353" s="32"/>
      <c r="F353" s="30"/>
      <c r="G353" s="30"/>
      <c r="H353" s="30"/>
      <c r="I353" s="30"/>
      <c r="J353" s="9"/>
    </row>
    <row r="354" spans="2:10">
      <c r="B354" s="110" t="s">
        <v>124</v>
      </c>
      <c r="C354" s="110"/>
      <c r="D354" s="295" t="s">
        <v>89</v>
      </c>
      <c r="E354" s="51">
        <v>0</v>
      </c>
      <c r="F354" s="52">
        <v>0</v>
      </c>
      <c r="G354" s="52">
        <v>0</v>
      </c>
      <c r="H354" s="52">
        <v>0</v>
      </c>
      <c r="I354" s="52">
        <v>0</v>
      </c>
      <c r="J354" s="9"/>
    </row>
    <row r="355" spans="2:10">
      <c r="B355" s="122"/>
      <c r="C355" s="122"/>
      <c r="D355" s="123"/>
      <c r="E355" s="105"/>
      <c r="F355" s="105"/>
      <c r="G355" s="105"/>
      <c r="H355" s="105"/>
      <c r="I355" s="105"/>
      <c r="J355" s="9"/>
    </row>
    <row r="356" spans="2:10">
      <c r="B356" s="21" t="s">
        <v>164</v>
      </c>
      <c r="C356" s="21"/>
      <c r="D356" s="22"/>
      <c r="E356" s="101"/>
      <c r="F356" s="102"/>
      <c r="G356" s="102"/>
      <c r="H356" s="102"/>
      <c r="I356" s="102"/>
      <c r="J356" s="9"/>
    </row>
    <row r="357" spans="2:10">
      <c r="B357" s="43" t="s">
        <v>118</v>
      </c>
      <c r="C357" s="43"/>
      <c r="D357" s="24" t="s">
        <v>89</v>
      </c>
      <c r="E357" s="233">
        <f>+E364+E371</f>
        <v>462</v>
      </c>
      <c r="F357" s="181">
        <f>+F364+F371</f>
        <v>465</v>
      </c>
      <c r="G357" s="181">
        <f>+G364+G371</f>
        <v>469</v>
      </c>
      <c r="H357" s="181">
        <f>+H364+H371</f>
        <v>457</v>
      </c>
      <c r="I357" s="181">
        <f>+I364+I371</f>
        <v>491</v>
      </c>
      <c r="J357" s="9"/>
    </row>
    <row r="358" spans="2:10">
      <c r="B358" s="75"/>
      <c r="C358" s="75" t="s">
        <v>54</v>
      </c>
      <c r="D358" s="24" t="s">
        <v>89</v>
      </c>
      <c r="E358" s="233">
        <v>0</v>
      </c>
      <c r="F358" s="181">
        <v>0</v>
      </c>
      <c r="G358" s="181">
        <v>0</v>
      </c>
      <c r="H358" s="181">
        <v>0</v>
      </c>
      <c r="I358" s="181">
        <v>0</v>
      </c>
      <c r="J358" s="9"/>
    </row>
    <row r="359" spans="2:10">
      <c r="B359" s="75"/>
      <c r="C359" s="75" t="s">
        <v>66</v>
      </c>
      <c r="D359" s="24" t="s">
        <v>89</v>
      </c>
      <c r="E359" s="233">
        <v>0</v>
      </c>
      <c r="F359" s="181">
        <v>0</v>
      </c>
      <c r="G359" s="181">
        <v>0</v>
      </c>
      <c r="H359" s="181">
        <v>0</v>
      </c>
      <c r="I359" s="181">
        <v>0</v>
      </c>
      <c r="J359" s="9"/>
    </row>
    <row r="360" spans="2:10" ht="14.25">
      <c r="B360" s="75"/>
      <c r="C360" s="75" t="s">
        <v>205</v>
      </c>
      <c r="D360" s="24" t="s">
        <v>89</v>
      </c>
      <c r="E360" s="264">
        <v>1</v>
      </c>
      <c r="F360" s="191">
        <v>1</v>
      </c>
      <c r="G360" s="191">
        <v>1</v>
      </c>
      <c r="H360" s="191">
        <v>1</v>
      </c>
      <c r="I360" s="181">
        <v>1</v>
      </c>
      <c r="J360" s="9"/>
    </row>
    <row r="361" spans="2:10">
      <c r="B361" s="75"/>
      <c r="C361" s="75" t="s">
        <v>56</v>
      </c>
      <c r="D361" s="24" t="s">
        <v>89</v>
      </c>
      <c r="E361" s="264">
        <v>41</v>
      </c>
      <c r="F361" s="191">
        <v>43</v>
      </c>
      <c r="G361" s="191">
        <v>43</v>
      </c>
      <c r="H361" s="191">
        <v>43</v>
      </c>
      <c r="I361" s="181">
        <v>44</v>
      </c>
      <c r="J361" s="9"/>
    </row>
    <row r="362" spans="2:10">
      <c r="B362" s="75"/>
      <c r="C362" s="75" t="s">
        <v>57</v>
      </c>
      <c r="D362" s="24" t="s">
        <v>89</v>
      </c>
      <c r="E362" s="264">
        <v>420</v>
      </c>
      <c r="F362" s="191">
        <v>421</v>
      </c>
      <c r="G362" s="191">
        <v>425</v>
      </c>
      <c r="H362" s="191">
        <v>413</v>
      </c>
      <c r="I362" s="181">
        <v>446</v>
      </c>
      <c r="J362" s="9"/>
    </row>
    <row r="363" spans="2:10">
      <c r="B363" s="43"/>
      <c r="C363" s="43"/>
      <c r="D363" s="76"/>
      <c r="E363" s="233"/>
      <c r="F363" s="181"/>
      <c r="G363" s="181"/>
      <c r="H363" s="181"/>
      <c r="I363" s="181"/>
      <c r="J363" s="9"/>
    </row>
    <row r="364" spans="2:10">
      <c r="B364" s="43" t="s">
        <v>125</v>
      </c>
      <c r="C364" s="43"/>
      <c r="D364" s="24" t="s">
        <v>89</v>
      </c>
      <c r="E364" s="233">
        <f>+E365+E366+E367+E368+E369</f>
        <v>462</v>
      </c>
      <c r="F364" s="181">
        <f>+F365+F366+F367+F368+F369</f>
        <v>465</v>
      </c>
      <c r="G364" s="181">
        <f>+G365+G366+G367+G368+G369</f>
        <v>469</v>
      </c>
      <c r="H364" s="181">
        <f>+H365+H366+H367+H368+H369</f>
        <v>457</v>
      </c>
      <c r="I364" s="181">
        <f>+I365+I366+I367+I368+I369</f>
        <v>489</v>
      </c>
      <c r="J364" s="9"/>
    </row>
    <row r="365" spans="2:10">
      <c r="B365" s="75"/>
      <c r="C365" s="75" t="s">
        <v>54</v>
      </c>
      <c r="D365" s="24" t="s">
        <v>89</v>
      </c>
      <c r="E365" s="233">
        <v>0</v>
      </c>
      <c r="F365" s="181">
        <v>0</v>
      </c>
      <c r="G365" s="181">
        <v>0</v>
      </c>
      <c r="H365" s="181">
        <v>0</v>
      </c>
      <c r="I365" s="181">
        <v>0</v>
      </c>
      <c r="J365" s="9"/>
    </row>
    <row r="366" spans="2:10">
      <c r="B366" s="75"/>
      <c r="C366" s="75" t="s">
        <v>66</v>
      </c>
      <c r="D366" s="24" t="s">
        <v>89</v>
      </c>
      <c r="E366" s="233">
        <v>0</v>
      </c>
      <c r="F366" s="181">
        <v>0</v>
      </c>
      <c r="G366" s="181">
        <v>0</v>
      </c>
      <c r="H366" s="181">
        <v>0</v>
      </c>
      <c r="I366" s="181">
        <v>0</v>
      </c>
      <c r="J366" s="9"/>
    </row>
    <row r="367" spans="2:10" ht="14.25">
      <c r="B367" s="75"/>
      <c r="C367" s="75" t="s">
        <v>206</v>
      </c>
      <c r="D367" s="24" t="s">
        <v>89</v>
      </c>
      <c r="E367" s="264">
        <v>1</v>
      </c>
      <c r="F367" s="191">
        <v>1</v>
      </c>
      <c r="G367" s="191">
        <v>1</v>
      </c>
      <c r="H367" s="191">
        <v>1</v>
      </c>
      <c r="I367" s="181">
        <v>1</v>
      </c>
      <c r="J367" s="9"/>
    </row>
    <row r="368" spans="2:10">
      <c r="B368" s="75"/>
      <c r="C368" s="75" t="s">
        <v>56</v>
      </c>
      <c r="D368" s="24" t="s">
        <v>89</v>
      </c>
      <c r="E368" s="264">
        <v>41</v>
      </c>
      <c r="F368" s="191">
        <v>43</v>
      </c>
      <c r="G368" s="191">
        <v>43</v>
      </c>
      <c r="H368" s="191">
        <v>43</v>
      </c>
      <c r="I368" s="181">
        <v>44</v>
      </c>
      <c r="J368" s="9"/>
    </row>
    <row r="369" spans="1:252">
      <c r="B369" s="75"/>
      <c r="C369" s="75" t="s">
        <v>57</v>
      </c>
      <c r="D369" s="24" t="s">
        <v>89</v>
      </c>
      <c r="E369" s="264">
        <v>420</v>
      </c>
      <c r="F369" s="191">
        <v>421</v>
      </c>
      <c r="G369" s="191">
        <v>425</v>
      </c>
      <c r="H369" s="191">
        <v>413</v>
      </c>
      <c r="I369" s="181">
        <v>444</v>
      </c>
      <c r="J369" s="9"/>
    </row>
    <row r="370" spans="1:252">
      <c r="B370" s="120"/>
      <c r="C370" s="120"/>
      <c r="D370" s="121"/>
      <c r="E370" s="233"/>
      <c r="F370" s="181"/>
      <c r="G370" s="181"/>
      <c r="H370" s="181"/>
      <c r="I370" s="181"/>
      <c r="J370" s="9"/>
    </row>
    <row r="371" spans="1:252">
      <c r="A371" s="9"/>
      <c r="B371" s="118" t="s">
        <v>124</v>
      </c>
      <c r="C371" s="118"/>
      <c r="D371" s="130" t="s">
        <v>89</v>
      </c>
      <c r="E371" s="265">
        <v>0</v>
      </c>
      <c r="F371" s="266">
        <v>0</v>
      </c>
      <c r="G371" s="266">
        <v>0</v>
      </c>
      <c r="H371" s="266">
        <v>0</v>
      </c>
      <c r="I371" s="266">
        <v>2</v>
      </c>
      <c r="J371" s="9"/>
    </row>
    <row r="372" spans="1:252">
      <c r="A372" s="9"/>
      <c r="B372" s="110"/>
      <c r="C372" s="110"/>
      <c r="D372" s="64"/>
      <c r="E372" s="296"/>
      <c r="F372" s="297"/>
      <c r="G372" s="297"/>
      <c r="H372" s="297"/>
      <c r="I372" s="297"/>
      <c r="J372" s="9"/>
    </row>
    <row r="373" spans="1:252" s="9" customFormat="1">
      <c r="B373" s="67" t="s">
        <v>165</v>
      </c>
      <c r="C373" s="67"/>
      <c r="D373" s="108"/>
      <c r="E373" s="261"/>
      <c r="F373" s="262"/>
      <c r="G373" s="262"/>
      <c r="H373" s="262"/>
      <c r="I373" s="262"/>
      <c r="J373" s="21"/>
      <c r="K373" s="21"/>
      <c r="L373" s="22"/>
      <c r="R373" s="21"/>
      <c r="S373" s="21"/>
      <c r="T373" s="22"/>
      <c r="Z373" s="21"/>
      <c r="AA373" s="21"/>
      <c r="AB373" s="22"/>
      <c r="AH373" s="21"/>
      <c r="AI373" s="21"/>
      <c r="AJ373" s="22"/>
      <c r="AP373" s="21"/>
      <c r="AQ373" s="21"/>
      <c r="AR373" s="22"/>
      <c r="AX373" s="21"/>
      <c r="AY373" s="21"/>
      <c r="AZ373" s="22"/>
      <c r="BF373" s="21"/>
      <c r="BG373" s="21"/>
      <c r="BH373" s="22"/>
      <c r="BN373" s="21"/>
      <c r="BO373" s="21"/>
      <c r="BP373" s="22"/>
      <c r="BV373" s="21"/>
      <c r="BW373" s="21"/>
      <c r="BX373" s="22"/>
      <c r="CD373" s="21"/>
      <c r="CE373" s="21"/>
      <c r="CF373" s="22"/>
      <c r="CL373" s="21"/>
      <c r="CM373" s="21"/>
      <c r="CN373" s="22"/>
      <c r="CT373" s="21"/>
      <c r="CU373" s="21"/>
      <c r="CV373" s="22"/>
      <c r="DB373" s="21"/>
      <c r="DC373" s="21"/>
      <c r="DD373" s="22"/>
      <c r="DJ373" s="21"/>
      <c r="DK373" s="21"/>
      <c r="DL373" s="22"/>
      <c r="DR373" s="21"/>
      <c r="DS373" s="21"/>
      <c r="DT373" s="22"/>
      <c r="DZ373" s="21"/>
      <c r="EA373" s="21"/>
      <c r="EB373" s="22"/>
      <c r="EH373" s="21"/>
      <c r="EI373" s="21"/>
      <c r="EJ373" s="22"/>
      <c r="EP373" s="21"/>
      <c r="EQ373" s="21"/>
      <c r="ER373" s="22"/>
      <c r="EX373" s="21"/>
      <c r="EY373" s="21"/>
      <c r="EZ373" s="22"/>
      <c r="FF373" s="21"/>
      <c r="FG373" s="21"/>
      <c r="FH373" s="22"/>
      <c r="FN373" s="21"/>
      <c r="FO373" s="21"/>
      <c r="FP373" s="22"/>
      <c r="FV373" s="21"/>
      <c r="FW373" s="21"/>
      <c r="FX373" s="22"/>
      <c r="GD373" s="21"/>
      <c r="GE373" s="21"/>
      <c r="GF373" s="22"/>
      <c r="GL373" s="21"/>
      <c r="GM373" s="21"/>
      <c r="GN373" s="22"/>
      <c r="GT373" s="21"/>
      <c r="GU373" s="21"/>
      <c r="GV373" s="22"/>
      <c r="HB373" s="21"/>
      <c r="HC373" s="21"/>
      <c r="HD373" s="22"/>
      <c r="HJ373" s="21"/>
      <c r="HK373" s="21"/>
      <c r="HL373" s="22"/>
      <c r="HR373" s="21"/>
      <c r="HS373" s="21"/>
      <c r="HT373" s="22"/>
      <c r="HZ373" s="21"/>
      <c r="IA373" s="21"/>
      <c r="IB373" s="22"/>
      <c r="IH373" s="21"/>
      <c r="II373" s="21"/>
      <c r="IJ373" s="22"/>
      <c r="IP373" s="21"/>
      <c r="IQ373" s="21"/>
      <c r="IR373" s="22"/>
    </row>
    <row r="374" spans="1:252" s="9" customFormat="1">
      <c r="B374" s="43" t="s">
        <v>118</v>
      </c>
      <c r="C374" s="43"/>
      <c r="D374" s="24" t="s">
        <v>89</v>
      </c>
      <c r="E374" s="233">
        <v>48</v>
      </c>
      <c r="F374" s="181">
        <v>48</v>
      </c>
      <c r="G374" s="181">
        <v>48</v>
      </c>
      <c r="H374" s="181">
        <v>48</v>
      </c>
      <c r="I374" s="181">
        <v>48</v>
      </c>
      <c r="J374" s="110"/>
      <c r="K374" s="110"/>
      <c r="L374" s="64"/>
      <c r="R374" s="110"/>
      <c r="S374" s="110"/>
      <c r="T374" s="64"/>
      <c r="Z374" s="110"/>
      <c r="AA374" s="110"/>
      <c r="AB374" s="64"/>
      <c r="AH374" s="110"/>
      <c r="AI374" s="110"/>
      <c r="AJ374" s="64"/>
      <c r="AP374" s="110"/>
      <c r="AQ374" s="110"/>
      <c r="AR374" s="64"/>
      <c r="AX374" s="110"/>
      <c r="AY374" s="110"/>
      <c r="AZ374" s="64"/>
      <c r="BF374" s="110"/>
      <c r="BG374" s="110"/>
      <c r="BH374" s="64"/>
      <c r="BN374" s="110"/>
      <c r="BO374" s="110"/>
      <c r="BP374" s="64"/>
      <c r="BV374" s="110"/>
      <c r="BW374" s="110"/>
      <c r="BX374" s="64"/>
      <c r="CD374" s="110"/>
      <c r="CE374" s="110"/>
      <c r="CF374" s="64"/>
      <c r="CL374" s="110"/>
      <c r="CM374" s="110"/>
      <c r="CN374" s="64"/>
      <c r="CT374" s="110"/>
      <c r="CU374" s="110"/>
      <c r="CV374" s="64"/>
      <c r="DB374" s="110"/>
      <c r="DC374" s="110"/>
      <c r="DD374" s="64"/>
      <c r="DJ374" s="110"/>
      <c r="DK374" s="110"/>
      <c r="DL374" s="64"/>
      <c r="DR374" s="110"/>
      <c r="DS374" s="110"/>
      <c r="DT374" s="64"/>
      <c r="DZ374" s="110"/>
      <c r="EA374" s="110"/>
      <c r="EB374" s="64"/>
      <c r="EH374" s="110"/>
      <c r="EI374" s="110"/>
      <c r="EJ374" s="64"/>
      <c r="EP374" s="110"/>
      <c r="EQ374" s="110"/>
      <c r="ER374" s="64"/>
      <c r="EX374" s="110"/>
      <c r="EY374" s="110"/>
      <c r="EZ374" s="64"/>
      <c r="FF374" s="110"/>
      <c r="FG374" s="110"/>
      <c r="FH374" s="64"/>
      <c r="FN374" s="110"/>
      <c r="FO374" s="110"/>
      <c r="FP374" s="64"/>
      <c r="FV374" s="110"/>
      <c r="FW374" s="110"/>
      <c r="FX374" s="64"/>
      <c r="GD374" s="110"/>
      <c r="GE374" s="110"/>
      <c r="GF374" s="64"/>
      <c r="GL374" s="110"/>
      <c r="GM374" s="110"/>
      <c r="GN374" s="64"/>
      <c r="GT374" s="110"/>
      <c r="GU374" s="110"/>
      <c r="GV374" s="64"/>
      <c r="HB374" s="110"/>
      <c r="HC374" s="110"/>
      <c r="HD374" s="64"/>
      <c r="HJ374" s="110"/>
      <c r="HK374" s="110"/>
      <c r="HL374" s="64"/>
      <c r="HR374" s="110"/>
      <c r="HS374" s="110"/>
      <c r="HT374" s="64"/>
      <c r="HZ374" s="110"/>
      <c r="IA374" s="110"/>
      <c r="IB374" s="64"/>
      <c r="IH374" s="110"/>
      <c r="II374" s="110"/>
      <c r="IJ374" s="64"/>
      <c r="IP374" s="110"/>
      <c r="IQ374" s="110"/>
      <c r="IR374" s="64"/>
    </row>
    <row r="375" spans="1:252" s="9" customFormat="1">
      <c r="B375" s="75"/>
      <c r="C375" s="75" t="s">
        <v>54</v>
      </c>
      <c r="D375" s="24" t="s">
        <v>89</v>
      </c>
      <c r="E375" s="233">
        <v>1</v>
      </c>
      <c r="F375" s="181">
        <v>1</v>
      </c>
      <c r="G375" s="181">
        <v>1</v>
      </c>
      <c r="H375" s="181">
        <v>1</v>
      </c>
      <c r="I375" s="181">
        <v>1</v>
      </c>
      <c r="J375" s="125"/>
      <c r="K375" s="125"/>
      <c r="L375" s="64"/>
      <c r="R375" s="125"/>
      <c r="S375" s="125"/>
      <c r="T375" s="64"/>
      <c r="Z375" s="125"/>
      <c r="AA375" s="125"/>
      <c r="AB375" s="64"/>
      <c r="AH375" s="125"/>
      <c r="AI375" s="125"/>
      <c r="AJ375" s="64"/>
      <c r="AP375" s="125"/>
      <c r="AQ375" s="125"/>
      <c r="AR375" s="64"/>
      <c r="AX375" s="125"/>
      <c r="AY375" s="125"/>
      <c r="AZ375" s="64"/>
      <c r="BF375" s="125"/>
      <c r="BG375" s="125"/>
      <c r="BH375" s="64"/>
      <c r="BN375" s="125"/>
      <c r="BO375" s="125"/>
      <c r="BP375" s="64"/>
      <c r="BV375" s="125"/>
      <c r="BW375" s="125"/>
      <c r="BX375" s="64"/>
      <c r="CD375" s="125"/>
      <c r="CE375" s="125"/>
      <c r="CF375" s="64"/>
      <c r="CL375" s="125"/>
      <c r="CM375" s="125"/>
      <c r="CN375" s="64"/>
      <c r="CT375" s="125"/>
      <c r="CU375" s="125"/>
      <c r="CV375" s="64"/>
      <c r="DB375" s="125"/>
      <c r="DC375" s="125"/>
      <c r="DD375" s="64"/>
      <c r="DJ375" s="125"/>
      <c r="DK375" s="125"/>
      <c r="DL375" s="64"/>
      <c r="DR375" s="125"/>
      <c r="DS375" s="125"/>
      <c r="DT375" s="64"/>
      <c r="DZ375" s="125"/>
      <c r="EA375" s="125"/>
      <c r="EB375" s="64"/>
      <c r="EH375" s="125"/>
      <c r="EI375" s="125"/>
      <c r="EJ375" s="64"/>
      <c r="EP375" s="125"/>
      <c r="EQ375" s="125"/>
      <c r="ER375" s="64"/>
      <c r="EX375" s="125"/>
      <c r="EY375" s="125"/>
      <c r="EZ375" s="64"/>
      <c r="FF375" s="125"/>
      <c r="FG375" s="125"/>
      <c r="FH375" s="64"/>
      <c r="FN375" s="125"/>
      <c r="FO375" s="125"/>
      <c r="FP375" s="64"/>
      <c r="FV375" s="125"/>
      <c r="FW375" s="125"/>
      <c r="FX375" s="64"/>
      <c r="GD375" s="125"/>
      <c r="GE375" s="125"/>
      <c r="GF375" s="64"/>
      <c r="GL375" s="125"/>
      <c r="GM375" s="125"/>
      <c r="GN375" s="64"/>
      <c r="GT375" s="125"/>
      <c r="GU375" s="125"/>
      <c r="GV375" s="64"/>
      <c r="HB375" s="125"/>
      <c r="HC375" s="125"/>
      <c r="HD375" s="64"/>
      <c r="HJ375" s="125"/>
      <c r="HK375" s="125"/>
      <c r="HL375" s="64"/>
      <c r="HR375" s="125"/>
      <c r="HS375" s="125"/>
      <c r="HT375" s="64"/>
      <c r="HZ375" s="125"/>
      <c r="IA375" s="125"/>
      <c r="IB375" s="64"/>
      <c r="IH375" s="125"/>
      <c r="II375" s="125"/>
      <c r="IJ375" s="64"/>
      <c r="IP375" s="125"/>
      <c r="IQ375" s="125"/>
      <c r="IR375" s="64"/>
    </row>
    <row r="376" spans="1:252" s="9" customFormat="1">
      <c r="B376" s="75"/>
      <c r="C376" s="75" t="s">
        <v>56</v>
      </c>
      <c r="D376" s="24" t="s">
        <v>89</v>
      </c>
      <c r="E376" s="233">
        <v>47</v>
      </c>
      <c r="F376" s="181">
        <v>47</v>
      </c>
      <c r="G376" s="181">
        <v>47</v>
      </c>
      <c r="H376" s="181">
        <v>47</v>
      </c>
      <c r="I376" s="181">
        <v>47</v>
      </c>
      <c r="J376" s="125"/>
      <c r="K376" s="125"/>
      <c r="L376" s="64"/>
      <c r="R376" s="125"/>
      <c r="S376" s="125"/>
      <c r="T376" s="64"/>
      <c r="Z376" s="125"/>
      <c r="AA376" s="125"/>
      <c r="AB376" s="64"/>
      <c r="AH376" s="125"/>
      <c r="AI376" s="125"/>
      <c r="AJ376" s="64"/>
      <c r="AP376" s="125"/>
      <c r="AQ376" s="125"/>
      <c r="AR376" s="64"/>
      <c r="AX376" s="125"/>
      <c r="AY376" s="125"/>
      <c r="AZ376" s="64"/>
      <c r="BF376" s="125"/>
      <c r="BG376" s="125"/>
      <c r="BH376" s="64"/>
      <c r="BN376" s="125"/>
      <c r="BO376" s="125"/>
      <c r="BP376" s="64"/>
      <c r="BV376" s="125"/>
      <c r="BW376" s="125"/>
      <c r="BX376" s="64"/>
      <c r="CD376" s="125"/>
      <c r="CE376" s="125"/>
      <c r="CF376" s="64"/>
      <c r="CL376" s="125"/>
      <c r="CM376" s="125"/>
      <c r="CN376" s="64"/>
      <c r="CT376" s="125"/>
      <c r="CU376" s="125"/>
      <c r="CV376" s="64"/>
      <c r="DB376" s="125"/>
      <c r="DC376" s="125"/>
      <c r="DD376" s="64"/>
      <c r="DJ376" s="125"/>
      <c r="DK376" s="125"/>
      <c r="DL376" s="64"/>
      <c r="DR376" s="125"/>
      <c r="DS376" s="125"/>
      <c r="DT376" s="64"/>
      <c r="DZ376" s="125"/>
      <c r="EA376" s="125"/>
      <c r="EB376" s="64"/>
      <c r="EH376" s="125"/>
      <c r="EI376" s="125"/>
      <c r="EJ376" s="64"/>
      <c r="EP376" s="125"/>
      <c r="EQ376" s="125"/>
      <c r="ER376" s="64"/>
      <c r="EX376" s="125"/>
      <c r="EY376" s="125"/>
      <c r="EZ376" s="64"/>
      <c r="FF376" s="125"/>
      <c r="FG376" s="125"/>
      <c r="FH376" s="64"/>
      <c r="FN376" s="125"/>
      <c r="FO376" s="125"/>
      <c r="FP376" s="64"/>
      <c r="FV376" s="125"/>
      <c r="FW376" s="125"/>
      <c r="FX376" s="64"/>
      <c r="GD376" s="125"/>
      <c r="GE376" s="125"/>
      <c r="GF376" s="64"/>
      <c r="GL376" s="125"/>
      <c r="GM376" s="125"/>
      <c r="GN376" s="64"/>
      <c r="GT376" s="125"/>
      <c r="GU376" s="125"/>
      <c r="GV376" s="64"/>
      <c r="HB376" s="125"/>
      <c r="HC376" s="125"/>
      <c r="HD376" s="64"/>
      <c r="HJ376" s="125"/>
      <c r="HK376" s="125"/>
      <c r="HL376" s="64"/>
      <c r="HR376" s="125"/>
      <c r="HS376" s="125"/>
      <c r="HT376" s="64"/>
      <c r="HZ376" s="125"/>
      <c r="IA376" s="125"/>
      <c r="IB376" s="64"/>
      <c r="IH376" s="125"/>
      <c r="II376" s="125"/>
      <c r="IJ376" s="64"/>
      <c r="IP376" s="125"/>
      <c r="IQ376" s="125"/>
      <c r="IR376" s="64"/>
    </row>
    <row r="377" spans="1:252" s="9" customFormat="1">
      <c r="B377" s="43"/>
      <c r="C377" s="43"/>
      <c r="D377" s="76"/>
      <c r="E377" s="233"/>
      <c r="F377" s="181"/>
      <c r="G377" s="181"/>
      <c r="H377" s="181"/>
      <c r="I377" s="181"/>
      <c r="J377" s="110"/>
      <c r="K377" s="110"/>
      <c r="L377" s="126"/>
      <c r="R377" s="110"/>
      <c r="S377" s="110"/>
      <c r="T377" s="126"/>
      <c r="Z377" s="110"/>
      <c r="AA377" s="110"/>
      <c r="AB377" s="126"/>
      <c r="AH377" s="110"/>
      <c r="AI377" s="110"/>
      <c r="AJ377" s="126"/>
      <c r="AP377" s="110"/>
      <c r="AQ377" s="110"/>
      <c r="AR377" s="126"/>
      <c r="AX377" s="110"/>
      <c r="AY377" s="110"/>
      <c r="AZ377" s="126"/>
      <c r="BF377" s="110"/>
      <c r="BG377" s="110"/>
      <c r="BH377" s="126"/>
      <c r="BN377" s="110"/>
      <c r="BO377" s="110"/>
      <c r="BP377" s="126"/>
      <c r="BV377" s="110"/>
      <c r="BW377" s="110"/>
      <c r="BX377" s="126"/>
      <c r="CD377" s="110"/>
      <c r="CE377" s="110"/>
      <c r="CF377" s="126"/>
      <c r="CL377" s="110"/>
      <c r="CM377" s="110"/>
      <c r="CN377" s="126"/>
      <c r="CT377" s="110"/>
      <c r="CU377" s="110"/>
      <c r="CV377" s="126"/>
      <c r="DB377" s="110"/>
      <c r="DC377" s="110"/>
      <c r="DD377" s="126"/>
      <c r="DJ377" s="110"/>
      <c r="DK377" s="110"/>
      <c r="DL377" s="126"/>
      <c r="DR377" s="110"/>
      <c r="DS377" s="110"/>
      <c r="DT377" s="126"/>
      <c r="DZ377" s="110"/>
      <c r="EA377" s="110"/>
      <c r="EB377" s="126"/>
      <c r="EH377" s="110"/>
      <c r="EI377" s="110"/>
      <c r="EJ377" s="126"/>
      <c r="EP377" s="110"/>
      <c r="EQ377" s="110"/>
      <c r="ER377" s="126"/>
      <c r="EX377" s="110"/>
      <c r="EY377" s="110"/>
      <c r="EZ377" s="126"/>
      <c r="FF377" s="110"/>
      <c r="FG377" s="110"/>
      <c r="FH377" s="126"/>
      <c r="FN377" s="110"/>
      <c r="FO377" s="110"/>
      <c r="FP377" s="126"/>
      <c r="FV377" s="110"/>
      <c r="FW377" s="110"/>
      <c r="FX377" s="126"/>
      <c r="GD377" s="110"/>
      <c r="GE377" s="110"/>
      <c r="GF377" s="126"/>
      <c r="GL377" s="110"/>
      <c r="GM377" s="110"/>
      <c r="GN377" s="126"/>
      <c r="GT377" s="110"/>
      <c r="GU377" s="110"/>
      <c r="GV377" s="126"/>
      <c r="HB377" s="110"/>
      <c r="HC377" s="110"/>
      <c r="HD377" s="126"/>
      <c r="HJ377" s="110"/>
      <c r="HK377" s="110"/>
      <c r="HL377" s="126"/>
      <c r="HR377" s="110"/>
      <c r="HS377" s="110"/>
      <c r="HT377" s="126"/>
      <c r="HZ377" s="110"/>
      <c r="IA377" s="110"/>
      <c r="IB377" s="126"/>
      <c r="IH377" s="110"/>
      <c r="II377" s="110"/>
      <c r="IJ377" s="126"/>
      <c r="IP377" s="110"/>
      <c r="IQ377" s="110"/>
      <c r="IR377" s="126"/>
    </row>
    <row r="378" spans="1:252" s="9" customFormat="1">
      <c r="B378" s="43" t="s">
        <v>125</v>
      </c>
      <c r="C378" s="43"/>
      <c r="D378" s="24" t="s">
        <v>89</v>
      </c>
      <c r="E378" s="233">
        <v>48</v>
      </c>
      <c r="F378" s="181">
        <v>48</v>
      </c>
      <c r="G378" s="181">
        <v>48</v>
      </c>
      <c r="H378" s="181">
        <v>48</v>
      </c>
      <c r="I378" s="181">
        <v>48</v>
      </c>
      <c r="J378" s="110"/>
      <c r="K378" s="110"/>
      <c r="L378" s="64"/>
      <c r="R378" s="110"/>
      <c r="S378" s="110"/>
      <c r="T378" s="64"/>
      <c r="Z378" s="110"/>
      <c r="AA378" s="110"/>
      <c r="AB378" s="64"/>
      <c r="AH378" s="110"/>
      <c r="AI378" s="110"/>
      <c r="AJ378" s="64"/>
      <c r="AP378" s="110"/>
      <c r="AQ378" s="110"/>
      <c r="AR378" s="64"/>
      <c r="AX378" s="110"/>
      <c r="AY378" s="110"/>
      <c r="AZ378" s="64"/>
      <c r="BF378" s="110"/>
      <c r="BG378" s="110"/>
      <c r="BH378" s="64"/>
      <c r="BN378" s="110"/>
      <c r="BO378" s="110"/>
      <c r="BP378" s="64"/>
      <c r="BV378" s="110"/>
      <c r="BW378" s="110"/>
      <c r="BX378" s="64"/>
      <c r="CD378" s="110"/>
      <c r="CE378" s="110"/>
      <c r="CF378" s="64"/>
      <c r="CL378" s="110"/>
      <c r="CM378" s="110"/>
      <c r="CN378" s="64"/>
      <c r="CT378" s="110"/>
      <c r="CU378" s="110"/>
      <c r="CV378" s="64"/>
      <c r="DB378" s="110"/>
      <c r="DC378" s="110"/>
      <c r="DD378" s="64"/>
      <c r="DJ378" s="110"/>
      <c r="DK378" s="110"/>
      <c r="DL378" s="64"/>
      <c r="DR378" s="110"/>
      <c r="DS378" s="110"/>
      <c r="DT378" s="64"/>
      <c r="DZ378" s="110"/>
      <c r="EA378" s="110"/>
      <c r="EB378" s="64"/>
      <c r="EH378" s="110"/>
      <c r="EI378" s="110"/>
      <c r="EJ378" s="64"/>
      <c r="EP378" s="110"/>
      <c r="EQ378" s="110"/>
      <c r="ER378" s="64"/>
      <c r="EX378" s="110"/>
      <c r="EY378" s="110"/>
      <c r="EZ378" s="64"/>
      <c r="FF378" s="110"/>
      <c r="FG378" s="110"/>
      <c r="FH378" s="64"/>
      <c r="FN378" s="110"/>
      <c r="FO378" s="110"/>
      <c r="FP378" s="64"/>
      <c r="FV378" s="110"/>
      <c r="FW378" s="110"/>
      <c r="FX378" s="64"/>
      <c r="GD378" s="110"/>
      <c r="GE378" s="110"/>
      <c r="GF378" s="64"/>
      <c r="GL378" s="110"/>
      <c r="GM378" s="110"/>
      <c r="GN378" s="64"/>
      <c r="GT378" s="110"/>
      <c r="GU378" s="110"/>
      <c r="GV378" s="64"/>
      <c r="HB378" s="110"/>
      <c r="HC378" s="110"/>
      <c r="HD378" s="64"/>
      <c r="HJ378" s="110"/>
      <c r="HK378" s="110"/>
      <c r="HL378" s="64"/>
      <c r="HR378" s="110"/>
      <c r="HS378" s="110"/>
      <c r="HT378" s="64"/>
      <c r="HZ378" s="110"/>
      <c r="IA378" s="110"/>
      <c r="IB378" s="64"/>
      <c r="IH378" s="110"/>
      <c r="II378" s="110"/>
      <c r="IJ378" s="64"/>
      <c r="IP378" s="110"/>
      <c r="IQ378" s="110"/>
      <c r="IR378" s="64"/>
    </row>
    <row r="379" spans="1:252" s="9" customFormat="1">
      <c r="B379" s="75"/>
      <c r="C379" s="75" t="s">
        <v>54</v>
      </c>
      <c r="D379" s="24" t="s">
        <v>89</v>
      </c>
      <c r="E379" s="233">
        <v>1</v>
      </c>
      <c r="F379" s="181">
        <v>1</v>
      </c>
      <c r="G379" s="181">
        <v>1</v>
      </c>
      <c r="H379" s="181">
        <v>1</v>
      </c>
      <c r="I379" s="181">
        <v>1</v>
      </c>
      <c r="J379" s="125"/>
      <c r="K379" s="125"/>
      <c r="L379" s="64"/>
      <c r="R379" s="125"/>
      <c r="S379" s="125"/>
      <c r="T379" s="64"/>
      <c r="Z379" s="125"/>
      <c r="AA379" s="125"/>
      <c r="AB379" s="64"/>
      <c r="AH379" s="125"/>
      <c r="AI379" s="125"/>
      <c r="AJ379" s="64"/>
      <c r="AP379" s="125"/>
      <c r="AQ379" s="125"/>
      <c r="AR379" s="64"/>
      <c r="AX379" s="125"/>
      <c r="AY379" s="125"/>
      <c r="AZ379" s="64"/>
      <c r="BF379" s="125"/>
      <c r="BG379" s="125"/>
      <c r="BH379" s="64"/>
      <c r="BN379" s="125"/>
      <c r="BO379" s="125"/>
      <c r="BP379" s="64"/>
      <c r="BV379" s="125"/>
      <c r="BW379" s="125"/>
      <c r="BX379" s="64"/>
      <c r="CD379" s="125"/>
      <c r="CE379" s="125"/>
      <c r="CF379" s="64"/>
      <c r="CL379" s="125"/>
      <c r="CM379" s="125"/>
      <c r="CN379" s="64"/>
      <c r="CT379" s="125"/>
      <c r="CU379" s="125"/>
      <c r="CV379" s="64"/>
      <c r="DB379" s="125"/>
      <c r="DC379" s="125"/>
      <c r="DD379" s="64"/>
      <c r="DJ379" s="125"/>
      <c r="DK379" s="125"/>
      <c r="DL379" s="64"/>
      <c r="DR379" s="125"/>
      <c r="DS379" s="125"/>
      <c r="DT379" s="64"/>
      <c r="DZ379" s="125"/>
      <c r="EA379" s="125"/>
      <c r="EB379" s="64"/>
      <c r="EH379" s="125"/>
      <c r="EI379" s="125"/>
      <c r="EJ379" s="64"/>
      <c r="EP379" s="125"/>
      <c r="EQ379" s="125"/>
      <c r="ER379" s="64"/>
      <c r="EX379" s="125"/>
      <c r="EY379" s="125"/>
      <c r="EZ379" s="64"/>
      <c r="FF379" s="125"/>
      <c r="FG379" s="125"/>
      <c r="FH379" s="64"/>
      <c r="FN379" s="125"/>
      <c r="FO379" s="125"/>
      <c r="FP379" s="64"/>
      <c r="FV379" s="125"/>
      <c r="FW379" s="125"/>
      <c r="FX379" s="64"/>
      <c r="GD379" s="125"/>
      <c r="GE379" s="125"/>
      <c r="GF379" s="64"/>
      <c r="GL379" s="125"/>
      <c r="GM379" s="125"/>
      <c r="GN379" s="64"/>
      <c r="GT379" s="125"/>
      <c r="GU379" s="125"/>
      <c r="GV379" s="64"/>
      <c r="HB379" s="125"/>
      <c r="HC379" s="125"/>
      <c r="HD379" s="64"/>
      <c r="HJ379" s="125"/>
      <c r="HK379" s="125"/>
      <c r="HL379" s="64"/>
      <c r="HR379" s="125"/>
      <c r="HS379" s="125"/>
      <c r="HT379" s="64"/>
      <c r="HZ379" s="125"/>
      <c r="IA379" s="125"/>
      <c r="IB379" s="64"/>
      <c r="IH379" s="125"/>
      <c r="II379" s="125"/>
      <c r="IJ379" s="64"/>
      <c r="IP379" s="125"/>
      <c r="IQ379" s="125"/>
      <c r="IR379" s="64"/>
    </row>
    <row r="380" spans="1:252" s="9" customFormat="1">
      <c r="B380" s="75"/>
      <c r="C380" s="75" t="s">
        <v>56</v>
      </c>
      <c r="D380" s="24" t="s">
        <v>89</v>
      </c>
      <c r="E380" s="233">
        <v>47</v>
      </c>
      <c r="F380" s="181">
        <v>47</v>
      </c>
      <c r="G380" s="181">
        <v>47</v>
      </c>
      <c r="H380" s="181">
        <v>47</v>
      </c>
      <c r="I380" s="181">
        <v>47</v>
      </c>
      <c r="J380" s="125"/>
      <c r="K380" s="125"/>
      <c r="L380" s="64"/>
      <c r="R380" s="125"/>
      <c r="S380" s="125"/>
      <c r="T380" s="64"/>
      <c r="Z380" s="125"/>
      <c r="AA380" s="125"/>
      <c r="AB380" s="64"/>
      <c r="AH380" s="125"/>
      <c r="AI380" s="125"/>
      <c r="AJ380" s="64"/>
      <c r="AP380" s="125"/>
      <c r="AQ380" s="125"/>
      <c r="AR380" s="64"/>
      <c r="AX380" s="125"/>
      <c r="AY380" s="125"/>
      <c r="AZ380" s="64"/>
      <c r="BF380" s="125"/>
      <c r="BG380" s="125"/>
      <c r="BH380" s="64"/>
      <c r="BN380" s="125"/>
      <c r="BO380" s="125"/>
      <c r="BP380" s="64"/>
      <c r="BV380" s="125"/>
      <c r="BW380" s="125"/>
      <c r="BX380" s="64"/>
      <c r="CD380" s="125"/>
      <c r="CE380" s="125"/>
      <c r="CF380" s="64"/>
      <c r="CL380" s="125"/>
      <c r="CM380" s="125"/>
      <c r="CN380" s="64"/>
      <c r="CT380" s="125"/>
      <c r="CU380" s="125"/>
      <c r="CV380" s="64"/>
      <c r="DB380" s="125"/>
      <c r="DC380" s="125"/>
      <c r="DD380" s="64"/>
      <c r="DJ380" s="125"/>
      <c r="DK380" s="125"/>
      <c r="DL380" s="64"/>
      <c r="DR380" s="125"/>
      <c r="DS380" s="125"/>
      <c r="DT380" s="64"/>
      <c r="DZ380" s="125"/>
      <c r="EA380" s="125"/>
      <c r="EB380" s="64"/>
      <c r="EH380" s="125"/>
      <c r="EI380" s="125"/>
      <c r="EJ380" s="64"/>
      <c r="EP380" s="125"/>
      <c r="EQ380" s="125"/>
      <c r="ER380" s="64"/>
      <c r="EX380" s="125"/>
      <c r="EY380" s="125"/>
      <c r="EZ380" s="64"/>
      <c r="FF380" s="125"/>
      <c r="FG380" s="125"/>
      <c r="FH380" s="64"/>
      <c r="FN380" s="125"/>
      <c r="FO380" s="125"/>
      <c r="FP380" s="64"/>
      <c r="FV380" s="125"/>
      <c r="FW380" s="125"/>
      <c r="FX380" s="64"/>
      <c r="GD380" s="125"/>
      <c r="GE380" s="125"/>
      <c r="GF380" s="64"/>
      <c r="GL380" s="125"/>
      <c r="GM380" s="125"/>
      <c r="GN380" s="64"/>
      <c r="GT380" s="125"/>
      <c r="GU380" s="125"/>
      <c r="GV380" s="64"/>
      <c r="HB380" s="125"/>
      <c r="HC380" s="125"/>
      <c r="HD380" s="64"/>
      <c r="HJ380" s="125"/>
      <c r="HK380" s="125"/>
      <c r="HL380" s="64"/>
      <c r="HR380" s="125"/>
      <c r="HS380" s="125"/>
      <c r="HT380" s="64"/>
      <c r="HZ380" s="125"/>
      <c r="IA380" s="125"/>
      <c r="IB380" s="64"/>
      <c r="IH380" s="125"/>
      <c r="II380" s="125"/>
      <c r="IJ380" s="64"/>
      <c r="IP380" s="125"/>
      <c r="IQ380" s="125"/>
      <c r="IR380" s="64"/>
    </row>
    <row r="381" spans="1:252" s="9" customFormat="1">
      <c r="B381" s="86"/>
      <c r="C381" s="127"/>
      <c r="D381" s="87"/>
      <c r="E381" s="233"/>
      <c r="F381" s="181"/>
      <c r="G381" s="181"/>
      <c r="H381" s="181"/>
      <c r="I381" s="181"/>
      <c r="J381" s="128"/>
      <c r="K381" s="128"/>
      <c r="L381" s="129"/>
      <c r="R381" s="128"/>
      <c r="S381" s="128"/>
      <c r="T381" s="129"/>
      <c r="Z381" s="128"/>
      <c r="AA381" s="128"/>
      <c r="AB381" s="129"/>
      <c r="AH381" s="128"/>
      <c r="AI381" s="128"/>
      <c r="AJ381" s="129"/>
      <c r="AP381" s="128"/>
      <c r="AQ381" s="128"/>
      <c r="AR381" s="129"/>
      <c r="AX381" s="128"/>
      <c r="AY381" s="128"/>
      <c r="AZ381" s="129"/>
      <c r="BF381" s="128"/>
      <c r="BG381" s="128"/>
      <c r="BH381" s="129"/>
      <c r="BN381" s="128"/>
      <c r="BO381" s="128"/>
      <c r="BP381" s="129"/>
      <c r="BV381" s="128"/>
      <c r="BW381" s="128"/>
      <c r="BX381" s="129"/>
      <c r="CD381" s="128"/>
      <c r="CE381" s="128"/>
      <c r="CF381" s="129"/>
      <c r="CL381" s="128"/>
      <c r="CM381" s="128"/>
      <c r="CN381" s="129"/>
      <c r="CT381" s="128"/>
      <c r="CU381" s="128"/>
      <c r="CV381" s="129"/>
      <c r="DB381" s="128"/>
      <c r="DC381" s="128"/>
      <c r="DD381" s="129"/>
      <c r="DJ381" s="128"/>
      <c r="DK381" s="128"/>
      <c r="DL381" s="129"/>
      <c r="DR381" s="128"/>
      <c r="DS381" s="128"/>
      <c r="DT381" s="129"/>
      <c r="DZ381" s="128"/>
      <c r="EA381" s="128"/>
      <c r="EB381" s="129"/>
      <c r="EH381" s="128"/>
      <c r="EI381" s="128"/>
      <c r="EJ381" s="129"/>
      <c r="EP381" s="128"/>
      <c r="EQ381" s="128"/>
      <c r="ER381" s="129"/>
      <c r="EX381" s="128"/>
      <c r="EY381" s="128"/>
      <c r="EZ381" s="129"/>
      <c r="FF381" s="128"/>
      <c r="FG381" s="128"/>
      <c r="FH381" s="129"/>
      <c r="FN381" s="128"/>
      <c r="FO381" s="128"/>
      <c r="FP381" s="129"/>
      <c r="FV381" s="128"/>
      <c r="FW381" s="128"/>
      <c r="FX381" s="129"/>
      <c r="GD381" s="128"/>
      <c r="GE381" s="128"/>
      <c r="GF381" s="129"/>
      <c r="GL381" s="128"/>
      <c r="GM381" s="128"/>
      <c r="GN381" s="129"/>
      <c r="GT381" s="128"/>
      <c r="GU381" s="128"/>
      <c r="GV381" s="129"/>
      <c r="HB381" s="128"/>
      <c r="HC381" s="128"/>
      <c r="HD381" s="129"/>
      <c r="HJ381" s="128"/>
      <c r="HK381" s="128"/>
      <c r="HL381" s="129"/>
      <c r="HR381" s="128"/>
      <c r="HS381" s="128"/>
      <c r="HT381" s="129"/>
      <c r="HZ381" s="128"/>
      <c r="IA381" s="128"/>
      <c r="IB381" s="129"/>
      <c r="IH381" s="128"/>
      <c r="II381" s="128"/>
      <c r="IJ381" s="129"/>
      <c r="IP381" s="128"/>
      <c r="IQ381" s="128"/>
      <c r="IR381" s="129"/>
    </row>
    <row r="382" spans="1:252" s="9" customFormat="1">
      <c r="B382" s="77" t="s">
        <v>124</v>
      </c>
      <c r="C382" s="118"/>
      <c r="D382" s="130" t="s">
        <v>89</v>
      </c>
      <c r="E382" s="265">
        <v>0</v>
      </c>
      <c r="F382" s="266">
        <v>0</v>
      </c>
      <c r="G382" s="266">
        <v>0</v>
      </c>
      <c r="H382" s="266">
        <v>0</v>
      </c>
      <c r="I382" s="266">
        <v>0</v>
      </c>
      <c r="J382" s="110"/>
      <c r="K382" s="110"/>
      <c r="L382" s="64"/>
      <c r="R382" s="110"/>
      <c r="S382" s="110"/>
      <c r="T382" s="64"/>
      <c r="Z382" s="110"/>
      <c r="AA382" s="110"/>
      <c r="AB382" s="64"/>
      <c r="AH382" s="110"/>
      <c r="AI382" s="110"/>
      <c r="AJ382" s="64"/>
      <c r="AP382" s="110"/>
      <c r="AQ382" s="110"/>
      <c r="AR382" s="64"/>
      <c r="AX382" s="110"/>
      <c r="AY382" s="110"/>
      <c r="AZ382" s="64"/>
      <c r="BF382" s="110"/>
      <c r="BG382" s="110"/>
      <c r="BH382" s="64"/>
      <c r="BN382" s="110"/>
      <c r="BO382" s="110"/>
      <c r="BP382" s="64"/>
      <c r="BV382" s="110"/>
      <c r="BW382" s="110"/>
      <c r="BX382" s="64"/>
      <c r="CD382" s="110"/>
      <c r="CE382" s="110"/>
      <c r="CF382" s="64"/>
      <c r="CL382" s="110"/>
      <c r="CM382" s="110"/>
      <c r="CN382" s="64"/>
      <c r="CT382" s="110"/>
      <c r="CU382" s="110"/>
      <c r="CV382" s="64"/>
      <c r="DB382" s="110"/>
      <c r="DC382" s="110"/>
      <c r="DD382" s="64"/>
      <c r="DJ382" s="110"/>
      <c r="DK382" s="110"/>
      <c r="DL382" s="64"/>
      <c r="DR382" s="110"/>
      <c r="DS382" s="110"/>
      <c r="DT382" s="64"/>
      <c r="DZ382" s="110"/>
      <c r="EA382" s="110"/>
      <c r="EB382" s="64"/>
      <c r="EH382" s="110"/>
      <c r="EI382" s="110"/>
      <c r="EJ382" s="64"/>
      <c r="EP382" s="110"/>
      <c r="EQ382" s="110"/>
      <c r="ER382" s="64"/>
      <c r="EX382" s="110"/>
      <c r="EY382" s="110"/>
      <c r="EZ382" s="64"/>
      <c r="FF382" s="110"/>
      <c r="FG382" s="110"/>
      <c r="FH382" s="64"/>
      <c r="FN382" s="110"/>
      <c r="FO382" s="110"/>
      <c r="FP382" s="64"/>
      <c r="FV382" s="110"/>
      <c r="FW382" s="110"/>
      <c r="FX382" s="64"/>
      <c r="GD382" s="110"/>
      <c r="GE382" s="110"/>
      <c r="GF382" s="64"/>
      <c r="GL382" s="110"/>
      <c r="GM382" s="110"/>
      <c r="GN382" s="64"/>
      <c r="GT382" s="110"/>
      <c r="GU382" s="110"/>
      <c r="GV382" s="64"/>
      <c r="HB382" s="110"/>
      <c r="HC382" s="110"/>
      <c r="HD382" s="64"/>
      <c r="HJ382" s="110"/>
      <c r="HK382" s="110"/>
      <c r="HL382" s="64"/>
      <c r="HR382" s="110"/>
      <c r="HS382" s="110"/>
      <c r="HT382" s="64"/>
      <c r="HZ382" s="110"/>
      <c r="IA382" s="110"/>
      <c r="IB382" s="64"/>
      <c r="IH382" s="110"/>
      <c r="II382" s="110"/>
      <c r="IJ382" s="64"/>
      <c r="IP382" s="110"/>
      <c r="IQ382" s="110"/>
      <c r="IR382" s="64"/>
    </row>
    <row r="383" spans="1:252">
      <c r="B383" s="301" t="s">
        <v>207</v>
      </c>
      <c r="C383" s="113"/>
      <c r="D383" s="131"/>
      <c r="E383" s="113"/>
      <c r="F383" s="113"/>
      <c r="G383" s="113"/>
      <c r="H383" s="113"/>
      <c r="I383" s="113"/>
    </row>
    <row r="384" spans="1:252">
      <c r="B384" s="301" t="s">
        <v>214</v>
      </c>
      <c r="C384" s="113"/>
      <c r="D384" s="131"/>
      <c r="E384" s="113"/>
      <c r="F384" s="113"/>
      <c r="G384" s="113"/>
      <c r="H384" s="113"/>
      <c r="I384" s="113"/>
    </row>
    <row r="386" spans="2:15">
      <c r="B386" s="318"/>
      <c r="C386" s="318"/>
      <c r="D386" s="318"/>
      <c r="E386" s="318"/>
      <c r="F386" s="318"/>
      <c r="G386" s="318"/>
      <c r="H386" s="318"/>
      <c r="I386" s="318"/>
      <c r="J386" s="318" t="s">
        <v>74</v>
      </c>
      <c r="K386" s="318"/>
      <c r="L386" s="318"/>
      <c r="M386" s="318"/>
      <c r="N386" s="318"/>
    </row>
    <row r="387" spans="2:15" ht="15">
      <c r="B387" s="322" t="s">
        <v>76</v>
      </c>
      <c r="C387" s="322"/>
      <c r="D387" s="322"/>
      <c r="E387" s="322"/>
      <c r="F387" s="322"/>
      <c r="G387" s="322"/>
      <c r="H387" s="322"/>
      <c r="I387" s="322"/>
    </row>
    <row r="388" spans="2:15">
      <c r="C388" s="16"/>
      <c r="D388" s="17"/>
      <c r="E388" s="18"/>
      <c r="F388" s="18"/>
      <c r="G388" s="18"/>
      <c r="H388" s="18"/>
      <c r="I388" s="18"/>
    </row>
    <row r="389" spans="2:15">
      <c r="E389" s="327" t="s">
        <v>166</v>
      </c>
      <c r="F389" s="328"/>
      <c r="G389" s="328"/>
      <c r="H389" s="328"/>
      <c r="I389" s="329"/>
      <c r="J389" s="330" t="s">
        <v>203</v>
      </c>
      <c r="K389" s="331"/>
      <c r="L389" s="331"/>
      <c r="M389" s="331"/>
      <c r="N389" s="331"/>
      <c r="O389" s="9"/>
    </row>
    <row r="390" spans="2:15">
      <c r="B390" s="18"/>
      <c r="C390" s="18"/>
      <c r="D390" s="6" t="s">
        <v>99</v>
      </c>
      <c r="E390" s="132">
        <v>2006</v>
      </c>
      <c r="F390" s="133">
        <v>2007</v>
      </c>
      <c r="G390" s="133">
        <v>2008</v>
      </c>
      <c r="H390" s="133">
        <v>2009</v>
      </c>
      <c r="I390" s="134">
        <v>2010</v>
      </c>
      <c r="J390" s="135">
        <v>2006</v>
      </c>
      <c r="K390" s="135">
        <v>2007</v>
      </c>
      <c r="L390" s="133">
        <v>2008</v>
      </c>
      <c r="M390" s="136">
        <v>2009</v>
      </c>
      <c r="N390" s="136">
        <v>2010</v>
      </c>
      <c r="O390" s="9"/>
    </row>
    <row r="391" spans="2:15" ht="14.25">
      <c r="B391" s="16" t="s">
        <v>208</v>
      </c>
      <c r="C391" s="16"/>
      <c r="D391" s="17"/>
      <c r="E391" s="261"/>
      <c r="F391" s="262"/>
      <c r="G391" s="262"/>
      <c r="H391" s="262"/>
      <c r="I391" s="263"/>
      <c r="J391" s="262"/>
      <c r="K391" s="275"/>
      <c r="L391" s="262"/>
      <c r="M391" s="262"/>
      <c r="N391" s="262"/>
      <c r="O391" s="9"/>
    </row>
    <row r="392" spans="2:15">
      <c r="B392" s="43" t="s">
        <v>77</v>
      </c>
      <c r="C392" s="80"/>
      <c r="D392" s="24" t="s">
        <v>167</v>
      </c>
      <c r="E392" s="278">
        <v>2134</v>
      </c>
      <c r="F392" s="197">
        <v>2092.65</v>
      </c>
      <c r="G392" s="197">
        <v>1971.79</v>
      </c>
      <c r="H392" s="197">
        <v>2012.57</v>
      </c>
      <c r="I392" s="276">
        <v>2040.41</v>
      </c>
      <c r="J392" s="197">
        <v>8735.34</v>
      </c>
      <c r="K392" s="197">
        <v>5227.58</v>
      </c>
      <c r="L392" s="197">
        <v>6447.76</v>
      </c>
      <c r="M392" s="197">
        <v>9187.09</v>
      </c>
      <c r="N392" s="194" t="s">
        <v>168</v>
      </c>
      <c r="O392" s="9"/>
    </row>
    <row r="393" spans="2:15">
      <c r="B393" s="30"/>
      <c r="C393" s="39" t="s">
        <v>60</v>
      </c>
      <c r="D393" s="24" t="s">
        <v>116</v>
      </c>
      <c r="E393" s="279" t="s">
        <v>221</v>
      </c>
      <c r="F393" s="198" t="s">
        <v>221</v>
      </c>
      <c r="G393" s="198" t="s">
        <v>221</v>
      </c>
      <c r="H393" s="198" t="s">
        <v>221</v>
      </c>
      <c r="I393" s="284" t="s">
        <v>221</v>
      </c>
      <c r="J393" s="197" t="s">
        <v>221</v>
      </c>
      <c r="K393" s="197" t="s">
        <v>221</v>
      </c>
      <c r="L393" s="197" t="s">
        <v>221</v>
      </c>
      <c r="M393" s="197" t="s">
        <v>221</v>
      </c>
      <c r="N393" s="197" t="s">
        <v>221</v>
      </c>
      <c r="O393" s="9"/>
    </row>
    <row r="394" spans="2:15">
      <c r="B394" s="47" t="s">
        <v>94</v>
      </c>
      <c r="C394" s="47"/>
      <c r="D394" s="24" t="s">
        <v>116</v>
      </c>
      <c r="E394" s="279" t="s">
        <v>221</v>
      </c>
      <c r="F394" s="198" t="s">
        <v>221</v>
      </c>
      <c r="G394" s="198" t="s">
        <v>221</v>
      </c>
      <c r="H394" s="198" t="s">
        <v>221</v>
      </c>
      <c r="I394" s="284" t="s">
        <v>221</v>
      </c>
      <c r="J394" s="197" t="s">
        <v>221</v>
      </c>
      <c r="K394" s="197" t="s">
        <v>221</v>
      </c>
      <c r="L394" s="197" t="s">
        <v>221</v>
      </c>
      <c r="M394" s="197" t="s">
        <v>221</v>
      </c>
      <c r="N394" s="197" t="s">
        <v>221</v>
      </c>
      <c r="O394" s="9"/>
    </row>
    <row r="395" spans="2:15">
      <c r="B395" s="47" t="s">
        <v>95</v>
      </c>
      <c r="C395" s="47"/>
      <c r="D395" s="24" t="s">
        <v>116</v>
      </c>
      <c r="E395" s="279" t="s">
        <v>221</v>
      </c>
      <c r="F395" s="198" t="s">
        <v>221</v>
      </c>
      <c r="G395" s="198" t="s">
        <v>221</v>
      </c>
      <c r="H395" s="198" t="s">
        <v>221</v>
      </c>
      <c r="I395" s="284" t="s">
        <v>221</v>
      </c>
      <c r="J395" s="197" t="s">
        <v>221</v>
      </c>
      <c r="K395" s="197" t="s">
        <v>221</v>
      </c>
      <c r="L395" s="197" t="s">
        <v>221</v>
      </c>
      <c r="M395" s="197" t="s">
        <v>221</v>
      </c>
      <c r="N395" s="197" t="s">
        <v>221</v>
      </c>
      <c r="O395" s="9"/>
    </row>
    <row r="396" spans="2:15">
      <c r="B396" s="30"/>
      <c r="C396" s="39" t="s">
        <v>169</v>
      </c>
      <c r="D396" s="24" t="s">
        <v>116</v>
      </c>
      <c r="E396" s="278">
        <v>2133.88</v>
      </c>
      <c r="F396" s="197">
        <v>2092.5300000000002</v>
      </c>
      <c r="G396" s="197">
        <v>1971.66</v>
      </c>
      <c r="H396" s="197">
        <v>2012.44</v>
      </c>
      <c r="I396" s="280">
        <v>2040.27</v>
      </c>
      <c r="J396" s="197">
        <v>5913.44</v>
      </c>
      <c r="K396" s="174">
        <v>656.28</v>
      </c>
      <c r="L396" s="174">
        <v>62.16</v>
      </c>
      <c r="M396" s="174">
        <v>77.52</v>
      </c>
      <c r="N396" s="174">
        <v>199.97</v>
      </c>
      <c r="O396" s="9"/>
    </row>
    <row r="397" spans="2:15">
      <c r="B397" s="124"/>
      <c r="C397" s="50" t="s">
        <v>170</v>
      </c>
      <c r="D397" s="130" t="s">
        <v>116</v>
      </c>
      <c r="E397" s="281">
        <v>0.12</v>
      </c>
      <c r="F397" s="282">
        <v>0.12</v>
      </c>
      <c r="G397" s="282">
        <v>0.13</v>
      </c>
      <c r="H397" s="282">
        <v>0.13</v>
      </c>
      <c r="I397" s="285">
        <v>0.14000000000000001</v>
      </c>
      <c r="J397" s="283">
        <v>2821.9</v>
      </c>
      <c r="K397" s="283">
        <v>4571.3</v>
      </c>
      <c r="L397" s="283">
        <v>6385.6</v>
      </c>
      <c r="M397" s="283">
        <v>9109.57</v>
      </c>
      <c r="N397" s="283">
        <v>12017.9</v>
      </c>
      <c r="O397" s="9"/>
    </row>
    <row r="398" spans="2:15">
      <c r="D398" s="2"/>
      <c r="O398" s="9"/>
    </row>
    <row r="399" spans="2:15">
      <c r="B399" s="137"/>
      <c r="O399" s="9"/>
    </row>
    <row r="400" spans="2:15">
      <c r="E400" s="327" t="s">
        <v>171</v>
      </c>
      <c r="F400" s="328"/>
      <c r="G400" s="328"/>
      <c r="H400" s="328"/>
      <c r="I400" s="329"/>
      <c r="J400" s="330" t="s">
        <v>176</v>
      </c>
      <c r="K400" s="331"/>
      <c r="L400" s="331"/>
      <c r="M400" s="331"/>
      <c r="N400" s="331"/>
      <c r="O400" s="9"/>
    </row>
    <row r="401" spans="2:16">
      <c r="B401" s="18"/>
      <c r="C401" s="18"/>
      <c r="D401" s="6" t="s">
        <v>99</v>
      </c>
      <c r="E401" s="132">
        <v>2006</v>
      </c>
      <c r="F401" s="133">
        <v>2007</v>
      </c>
      <c r="G401" s="133">
        <v>2008</v>
      </c>
      <c r="H401" s="133">
        <v>2009</v>
      </c>
      <c r="I401" s="133">
        <v>2010</v>
      </c>
      <c r="J401" s="138">
        <v>2006</v>
      </c>
      <c r="K401" s="135">
        <v>2007</v>
      </c>
      <c r="L401" s="135">
        <v>2008</v>
      </c>
      <c r="M401" s="139">
        <v>2009</v>
      </c>
      <c r="N401" s="139">
        <v>2010</v>
      </c>
      <c r="O401" s="9"/>
    </row>
    <row r="402" spans="2:16">
      <c r="B402" s="16" t="s">
        <v>164</v>
      </c>
      <c r="C402" s="16"/>
      <c r="D402" s="17"/>
      <c r="E402" s="55"/>
      <c r="F402" s="56"/>
      <c r="G402" s="56"/>
      <c r="H402" s="56"/>
      <c r="I402" s="57"/>
      <c r="J402" s="255"/>
      <c r="K402" s="224"/>
      <c r="L402" s="56"/>
      <c r="M402" s="56"/>
      <c r="N402" s="56"/>
      <c r="O402" s="9"/>
    </row>
    <row r="403" spans="2:16">
      <c r="B403" s="43" t="s">
        <v>77</v>
      </c>
      <c r="C403" s="80"/>
      <c r="D403" s="24" t="s">
        <v>116</v>
      </c>
      <c r="E403" s="286">
        <v>142.96299999999999</v>
      </c>
      <c r="F403" s="199">
        <v>244.01300000000001</v>
      </c>
      <c r="G403" s="199">
        <v>228.363</v>
      </c>
      <c r="H403" s="199">
        <v>369.30799999999999</v>
      </c>
      <c r="I403" s="287">
        <v>620.16499999999996</v>
      </c>
      <c r="J403" s="212">
        <v>253.786</v>
      </c>
      <c r="K403" s="157">
        <v>362.82299999999998</v>
      </c>
      <c r="L403" s="157">
        <v>207.208</v>
      </c>
      <c r="M403" s="157">
        <v>381.72199999999998</v>
      </c>
      <c r="N403" s="200">
        <v>508.08199999999999</v>
      </c>
      <c r="O403" s="9"/>
    </row>
    <row r="404" spans="2:16" ht="14.25">
      <c r="B404" s="30"/>
      <c r="C404" s="39" t="s">
        <v>209</v>
      </c>
      <c r="D404" s="24" t="s">
        <v>116</v>
      </c>
      <c r="E404" s="286">
        <v>120</v>
      </c>
      <c r="F404" s="199">
        <v>370</v>
      </c>
      <c r="G404" s="199">
        <v>560</v>
      </c>
      <c r="H404" s="199">
        <v>516</v>
      </c>
      <c r="I404" s="287">
        <v>2.8809999999999998</v>
      </c>
      <c r="J404" s="293">
        <f>+J405+J406</f>
        <v>133</v>
      </c>
      <c r="K404" s="192">
        <f>+K405+K406</f>
        <v>381</v>
      </c>
      <c r="L404" s="192">
        <f>+L405+L406</f>
        <v>575.99199999999996</v>
      </c>
      <c r="M404" s="192">
        <f>+M405+M406</f>
        <v>536.63099999999997</v>
      </c>
      <c r="N404" s="200">
        <v>2.859</v>
      </c>
      <c r="O404" s="9"/>
      <c r="P404" s="140"/>
    </row>
    <row r="405" spans="2:16">
      <c r="B405" s="47" t="s">
        <v>94</v>
      </c>
      <c r="C405" s="47"/>
      <c r="D405" s="24" t="s">
        <v>116</v>
      </c>
      <c r="E405" s="288">
        <v>0</v>
      </c>
      <c r="F405" s="199">
        <v>230</v>
      </c>
      <c r="G405" s="199">
        <v>320</v>
      </c>
      <c r="H405" s="199">
        <v>156</v>
      </c>
      <c r="I405" s="289">
        <v>1.56</v>
      </c>
      <c r="J405" s="294">
        <v>0</v>
      </c>
      <c r="K405" s="192">
        <v>230</v>
      </c>
      <c r="L405" s="192">
        <v>320</v>
      </c>
      <c r="M405" s="192">
        <f>100+55.551</f>
        <v>155.55099999999999</v>
      </c>
      <c r="N405" s="30">
        <v>1.5669999999999999</v>
      </c>
      <c r="O405" s="9"/>
      <c r="P405" s="146"/>
    </row>
    <row r="406" spans="2:16">
      <c r="B406" s="47" t="s">
        <v>95</v>
      </c>
      <c r="C406" s="47"/>
      <c r="D406" s="24" t="s">
        <v>116</v>
      </c>
      <c r="E406" s="286">
        <v>120</v>
      </c>
      <c r="F406" s="199">
        <v>140</v>
      </c>
      <c r="G406" s="199">
        <v>240</v>
      </c>
      <c r="H406" s="199">
        <v>360</v>
      </c>
      <c r="I406" s="287">
        <v>1.2809999999999999</v>
      </c>
      <c r="J406" s="293">
        <v>133</v>
      </c>
      <c r="K406" s="192">
        <v>151</v>
      </c>
      <c r="L406" s="192">
        <v>255.99199999999999</v>
      </c>
      <c r="M406" s="192">
        <v>381.08</v>
      </c>
      <c r="N406" s="30">
        <v>1.292</v>
      </c>
      <c r="O406" s="9"/>
      <c r="P406" s="140"/>
    </row>
    <row r="407" spans="2:16">
      <c r="B407" s="30"/>
      <c r="C407" s="39" t="s">
        <v>61</v>
      </c>
      <c r="D407" s="24" t="s">
        <v>116</v>
      </c>
      <c r="E407" s="286">
        <v>41.137999999999998</v>
      </c>
      <c r="F407" s="201">
        <v>51.82</v>
      </c>
      <c r="G407" s="199">
        <v>63.725999999999999</v>
      </c>
      <c r="H407" s="199">
        <v>70.364000000000004</v>
      </c>
      <c r="I407" s="287">
        <v>81.989000000000004</v>
      </c>
      <c r="J407" s="32">
        <v>231.642</v>
      </c>
      <c r="K407" s="30">
        <v>335.98599999999999</v>
      </c>
      <c r="L407" s="30">
        <v>182.27500000000001</v>
      </c>
      <c r="M407" s="30">
        <v>350.834</v>
      </c>
      <c r="N407" s="30">
        <v>471.96800000000002</v>
      </c>
      <c r="O407" s="9"/>
    </row>
    <row r="408" spans="2:16" ht="14.25">
      <c r="B408" s="18"/>
      <c r="C408" s="58" t="s">
        <v>210</v>
      </c>
      <c r="D408" s="130" t="s">
        <v>116</v>
      </c>
      <c r="E408" s="290">
        <v>101.705</v>
      </c>
      <c r="F408" s="291">
        <v>191.82300000000001</v>
      </c>
      <c r="G408" s="291">
        <v>164.077</v>
      </c>
      <c r="H408" s="291">
        <v>298.428</v>
      </c>
      <c r="I408" s="292">
        <v>535.29399999999998</v>
      </c>
      <c r="J408" s="172">
        <v>22.012</v>
      </c>
      <c r="K408" s="124">
        <v>26.456</v>
      </c>
      <c r="L408" s="124">
        <v>24.356999999999999</v>
      </c>
      <c r="M408" s="124">
        <v>30.352</v>
      </c>
      <c r="N408" s="124">
        <v>33.256</v>
      </c>
      <c r="O408" s="9"/>
    </row>
    <row r="409" spans="2:16">
      <c r="B409" s="9"/>
      <c r="C409" s="44"/>
      <c r="D409" s="64"/>
      <c r="E409" s="141"/>
      <c r="F409" s="141"/>
      <c r="G409" s="141"/>
      <c r="H409" s="141"/>
      <c r="I409" s="141"/>
      <c r="J409" s="142"/>
      <c r="K409" s="142"/>
      <c r="L409" s="142"/>
      <c r="M409" s="142"/>
      <c r="N409" s="143"/>
      <c r="O409" s="9"/>
    </row>
    <row r="410" spans="2:16">
      <c r="E410" s="327" t="s">
        <v>172</v>
      </c>
      <c r="F410" s="328"/>
      <c r="G410" s="328"/>
      <c r="H410" s="328"/>
      <c r="I410" s="329"/>
      <c r="J410" s="330" t="s">
        <v>176</v>
      </c>
      <c r="K410" s="331"/>
      <c r="L410" s="331"/>
      <c r="M410" s="331"/>
      <c r="N410" s="331"/>
      <c r="O410" s="9"/>
    </row>
    <row r="411" spans="2:16">
      <c r="B411" s="18"/>
      <c r="C411" s="18"/>
      <c r="D411" s="6" t="s">
        <v>99</v>
      </c>
      <c r="E411" s="132">
        <v>2006</v>
      </c>
      <c r="F411" s="133">
        <v>2007</v>
      </c>
      <c r="G411" s="133">
        <v>2008</v>
      </c>
      <c r="H411" s="133">
        <v>2009</v>
      </c>
      <c r="I411" s="134">
        <v>2010</v>
      </c>
      <c r="J411" s="135">
        <v>2006</v>
      </c>
      <c r="K411" s="135">
        <v>2007</v>
      </c>
      <c r="L411" s="133">
        <v>2008</v>
      </c>
      <c r="M411" s="136">
        <v>2009</v>
      </c>
      <c r="N411" s="136">
        <v>2010</v>
      </c>
      <c r="O411" s="9"/>
    </row>
    <row r="412" spans="2:16" ht="13.5" customHeight="1">
      <c r="B412" s="16" t="s">
        <v>165</v>
      </c>
      <c r="C412" s="16"/>
      <c r="D412" s="17"/>
      <c r="E412" s="55"/>
      <c r="F412" s="56"/>
      <c r="G412" s="56"/>
      <c r="H412" s="56"/>
      <c r="I412" s="57"/>
      <c r="J412" s="255"/>
      <c r="K412" s="224"/>
      <c r="L412" s="56"/>
      <c r="M412" s="56"/>
      <c r="N412" s="56"/>
      <c r="O412" s="9"/>
    </row>
    <row r="413" spans="2:16">
      <c r="B413" s="43" t="s">
        <v>77</v>
      </c>
      <c r="C413" s="80"/>
      <c r="D413" s="24" t="s">
        <v>116</v>
      </c>
      <c r="E413" s="219">
        <v>0.37</v>
      </c>
      <c r="F413" s="164">
        <v>0.36</v>
      </c>
      <c r="G413" s="164">
        <v>0.38</v>
      </c>
      <c r="H413" s="164">
        <v>0.44</v>
      </c>
      <c r="I413" s="180">
        <v>0.56000000000000005</v>
      </c>
      <c r="J413" s="219">
        <v>0.26</v>
      </c>
      <c r="K413" s="164">
        <v>0.28000000000000003</v>
      </c>
      <c r="L413" s="164">
        <v>0.28999999999999998</v>
      </c>
      <c r="M413" s="164">
        <v>0.35</v>
      </c>
      <c r="N413" s="164">
        <v>0.37</v>
      </c>
      <c r="O413" s="9"/>
    </row>
    <row r="414" spans="2:16">
      <c r="B414" s="30"/>
      <c r="C414" s="39" t="s">
        <v>60</v>
      </c>
      <c r="D414" s="24" t="s">
        <v>116</v>
      </c>
      <c r="E414" s="219">
        <v>0.37</v>
      </c>
      <c r="F414" s="195">
        <v>0.36</v>
      </c>
      <c r="G414" s="164">
        <v>0.38</v>
      </c>
      <c r="H414" s="164">
        <v>0.44</v>
      </c>
      <c r="I414" s="180">
        <v>0.56000000000000005</v>
      </c>
      <c r="J414" s="219">
        <v>0.26</v>
      </c>
      <c r="K414" s="164">
        <v>0.28000000000000003</v>
      </c>
      <c r="L414" s="164">
        <v>0.28999999999999998</v>
      </c>
      <c r="M414" s="164">
        <v>0.35</v>
      </c>
      <c r="N414" s="164">
        <v>0.37</v>
      </c>
      <c r="O414" s="9"/>
    </row>
    <row r="415" spans="2:16">
      <c r="B415" s="47" t="s">
        <v>94</v>
      </c>
      <c r="C415" s="47"/>
      <c r="D415" s="24" t="s">
        <v>116</v>
      </c>
      <c r="E415" s="219">
        <v>0.04</v>
      </c>
      <c r="F415" s="164">
        <v>0.03</v>
      </c>
      <c r="G415" s="164">
        <v>0.03</v>
      </c>
      <c r="H415" s="164">
        <v>0.02</v>
      </c>
      <c r="I415" s="180">
        <v>0.02</v>
      </c>
      <c r="J415" s="219">
        <v>0.01</v>
      </c>
      <c r="K415" s="164">
        <v>0.01</v>
      </c>
      <c r="L415" s="164">
        <v>0.01</v>
      </c>
      <c r="M415" s="164">
        <v>0.01</v>
      </c>
      <c r="N415" s="164">
        <v>0.01</v>
      </c>
      <c r="O415" s="9"/>
    </row>
    <row r="416" spans="2:16">
      <c r="B416" s="47" t="s">
        <v>95</v>
      </c>
      <c r="C416" s="47"/>
      <c r="D416" s="24" t="s">
        <v>116</v>
      </c>
      <c r="E416" s="219">
        <v>0.33</v>
      </c>
      <c r="F416" s="164">
        <v>0.32</v>
      </c>
      <c r="G416" s="164">
        <v>0.35</v>
      </c>
      <c r="H416" s="164">
        <v>0.42</v>
      </c>
      <c r="I416" s="180">
        <v>0.54</v>
      </c>
      <c r="J416" s="219">
        <v>0.25</v>
      </c>
      <c r="K416" s="164">
        <v>0.27</v>
      </c>
      <c r="L416" s="164">
        <v>0.28000000000000003</v>
      </c>
      <c r="M416" s="164">
        <v>0.34</v>
      </c>
      <c r="N416" s="164">
        <v>0.36</v>
      </c>
      <c r="O416" s="9"/>
    </row>
    <row r="417" spans="2:15">
      <c r="B417" s="30"/>
      <c r="C417" s="39" t="s">
        <v>61</v>
      </c>
      <c r="D417" s="24" t="s">
        <v>116</v>
      </c>
      <c r="E417" s="166" t="s">
        <v>221</v>
      </c>
      <c r="F417" s="162" t="s">
        <v>221</v>
      </c>
      <c r="G417" s="162" t="s">
        <v>221</v>
      </c>
      <c r="H417" s="162" t="s">
        <v>221</v>
      </c>
      <c r="I417" s="167" t="s">
        <v>221</v>
      </c>
      <c r="J417" s="166" t="s">
        <v>221</v>
      </c>
      <c r="K417" s="162" t="s">
        <v>221</v>
      </c>
      <c r="L417" s="162" t="s">
        <v>221</v>
      </c>
      <c r="M417" s="162" t="s">
        <v>221</v>
      </c>
      <c r="N417" s="162" t="s">
        <v>221</v>
      </c>
      <c r="O417" s="9"/>
    </row>
    <row r="418" spans="2:15">
      <c r="B418" s="124"/>
      <c r="C418" s="50" t="s">
        <v>57</v>
      </c>
      <c r="D418" s="130" t="s">
        <v>116</v>
      </c>
      <c r="E418" s="168" t="s">
        <v>221</v>
      </c>
      <c r="F418" s="169" t="s">
        <v>221</v>
      </c>
      <c r="G418" s="169" t="s">
        <v>221</v>
      </c>
      <c r="H418" s="169" t="s">
        <v>221</v>
      </c>
      <c r="I418" s="170" t="s">
        <v>221</v>
      </c>
      <c r="J418" s="168" t="s">
        <v>221</v>
      </c>
      <c r="K418" s="169" t="s">
        <v>221</v>
      </c>
      <c r="L418" s="169" t="s">
        <v>221</v>
      </c>
      <c r="M418" s="169" t="s">
        <v>221</v>
      </c>
      <c r="N418" s="169" t="s">
        <v>221</v>
      </c>
      <c r="O418" s="9"/>
    </row>
    <row r="419" spans="2:15">
      <c r="B419" s="301" t="s">
        <v>211</v>
      </c>
      <c r="C419" s="301"/>
      <c r="D419" s="302"/>
      <c r="E419" s="301"/>
      <c r="F419" s="301"/>
      <c r="G419" s="301"/>
      <c r="H419" s="301"/>
      <c r="I419" s="301"/>
    </row>
    <row r="420" spans="2:15">
      <c r="B420" s="333" t="s">
        <v>212</v>
      </c>
      <c r="C420" s="333"/>
      <c r="D420" s="333"/>
      <c r="E420" s="333"/>
      <c r="F420" s="333"/>
      <c r="G420" s="333"/>
      <c r="H420" s="333"/>
      <c r="I420" s="333"/>
      <c r="J420" s="142"/>
      <c r="K420" s="142"/>
      <c r="L420" s="142"/>
      <c r="M420" s="142"/>
      <c r="N420" s="143"/>
    </row>
    <row r="421" spans="2:15">
      <c r="B421" s="347" t="s">
        <v>213</v>
      </c>
      <c r="C421" s="348"/>
      <c r="D421" s="348"/>
      <c r="E421" s="348"/>
      <c r="F421" s="348"/>
      <c r="G421" s="348"/>
      <c r="H421" s="348"/>
      <c r="I421" s="348"/>
    </row>
    <row r="422" spans="2:15">
      <c r="B422" s="137"/>
    </row>
    <row r="436" spans="2:9">
      <c r="B436" s="349"/>
      <c r="C436" s="349"/>
      <c r="D436" s="349"/>
      <c r="E436" s="349"/>
      <c r="F436" s="349"/>
      <c r="G436" s="349"/>
      <c r="H436" s="349"/>
      <c r="I436" s="349"/>
    </row>
    <row r="437" spans="2:9" ht="13.5">
      <c r="B437" s="350"/>
      <c r="C437" s="350"/>
      <c r="D437" s="350"/>
      <c r="E437" s="350"/>
      <c r="F437" s="350"/>
      <c r="G437" s="350"/>
      <c r="H437" s="350"/>
      <c r="I437" s="350"/>
    </row>
    <row r="438" spans="2:9">
      <c r="B438" s="137"/>
    </row>
  </sheetData>
  <mergeCells count="75">
    <mergeCell ref="B420:I420"/>
    <mergeCell ref="B421:I421"/>
    <mergeCell ref="B436:I436"/>
    <mergeCell ref="B437:I437"/>
    <mergeCell ref="E389:I389"/>
    <mergeCell ref="J389:N389"/>
    <mergeCell ref="E400:I400"/>
    <mergeCell ref="J400:N400"/>
    <mergeCell ref="E410:I410"/>
    <mergeCell ref="J410:N410"/>
    <mergeCell ref="B331:I331"/>
    <mergeCell ref="B332:I332"/>
    <mergeCell ref="B386:I386"/>
    <mergeCell ref="J386:N386"/>
    <mergeCell ref="B387:I387"/>
    <mergeCell ref="J249:N249"/>
    <mergeCell ref="B250:I250"/>
    <mergeCell ref="E252:I252"/>
    <mergeCell ref="J252:N252"/>
    <mergeCell ref="B329:I329"/>
    <mergeCell ref="E265:I265"/>
    <mergeCell ref="J265:N265"/>
    <mergeCell ref="B275:I275"/>
    <mergeCell ref="B276:I276"/>
    <mergeCell ref="E277:I277"/>
    <mergeCell ref="B293:I293"/>
    <mergeCell ref="B296:I296"/>
    <mergeCell ref="J296:N296"/>
    <mergeCell ref="B297:I297"/>
    <mergeCell ref="E299:I299"/>
    <mergeCell ref="J299:N299"/>
    <mergeCell ref="B263:I263"/>
    <mergeCell ref="E208:I208"/>
    <mergeCell ref="B226:I226"/>
    <mergeCell ref="B227:I227"/>
    <mergeCell ref="E228:I228"/>
    <mergeCell ref="B237:I237"/>
    <mergeCell ref="E238:I238"/>
    <mergeCell ref="B249:I249"/>
    <mergeCell ref="B156:I156"/>
    <mergeCell ref="B189:I189"/>
    <mergeCell ref="B190:I190"/>
    <mergeCell ref="E191:I191"/>
    <mergeCell ref="B207:I207"/>
    <mergeCell ref="J91:N91"/>
    <mergeCell ref="B102:I102"/>
    <mergeCell ref="B155:I155"/>
    <mergeCell ref="B135:I135"/>
    <mergeCell ref="J135:N135"/>
    <mergeCell ref="B107:I107"/>
    <mergeCell ref="E108:I108"/>
    <mergeCell ref="B136:I136"/>
    <mergeCell ref="E138:I138"/>
    <mergeCell ref="J138:N138"/>
    <mergeCell ref="J145:N145"/>
    <mergeCell ref="B153:I153"/>
    <mergeCell ref="B106:I106"/>
    <mergeCell ref="B41:I41"/>
    <mergeCell ref="B44:I44"/>
    <mergeCell ref="B45:I45"/>
    <mergeCell ref="B70:I70"/>
    <mergeCell ref="B73:I73"/>
    <mergeCell ref="B74:I74"/>
    <mergeCell ref="B85:I85"/>
    <mergeCell ref="B89:I89"/>
    <mergeCell ref="E91:I91"/>
    <mergeCell ref="B19:I19"/>
    <mergeCell ref="B3:I3"/>
    <mergeCell ref="B71:I71"/>
    <mergeCell ref="B16:I16"/>
    <mergeCell ref="B2:I2"/>
    <mergeCell ref="B4:I4"/>
    <mergeCell ref="B5:I5"/>
    <mergeCell ref="B15:I15"/>
    <mergeCell ref="B18:I18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Turkey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OATEAPE</dc:creator>
  <cp:lastModifiedBy>Nadi Serhan Aydin</cp:lastModifiedBy>
  <cp:lastPrinted>2011-10-27T15:34:17Z</cp:lastPrinted>
  <dcterms:created xsi:type="dcterms:W3CDTF">2011-03-15T07:15:23Z</dcterms:created>
  <dcterms:modified xsi:type="dcterms:W3CDTF">2011-10-28T12:33:39Z</dcterms:modified>
</cp:coreProperties>
</file>